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comments8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/>
  </bookViews>
  <sheets>
    <sheet name="CONSOLIDADO" sheetId="2" r:id="rId1"/>
    <sheet name="MANTENIMIENTO Y REPARACIÓN" sheetId="6" r:id="rId2"/>
    <sheet name="SERVICIOS PERSONALES" sheetId="23" r:id="rId3"/>
    <sheet name="SERVICIOS ÁEREOS" sheetId="7" r:id="rId4"/>
    <sheet name="SERVICIOS DE CAPACITACIÓN" sheetId="22" r:id="rId5"/>
    <sheet name="EQUIPOS TERM. COMUNICACIÓN" sheetId="10" r:id="rId6"/>
    <sheet name="HARDWARE,SOFTWARE Y ACCESORIOS" sheetId="20" r:id="rId7"/>
    <sheet name="ACCESORIOS OFICINA" sheetId="18" r:id="rId8"/>
    <sheet name="MUEBLES DE OFICINA" sheetId="9" r:id="rId9"/>
    <sheet name="SUMINISTROS DE OFICINA" sheetId="5" r:id="rId10"/>
    <sheet name="APARATOS Y ACCESORIOS OFICINA" sheetId="12" r:id="rId11"/>
  </sheets>
  <definedNames>
    <definedName name="_xlnm._FilterDatabase" localSheetId="10" hidden="1">'APARATOS Y ACCESORIOS OFICINA'!$C$12:$M$20</definedName>
    <definedName name="_xlnm.Print_Titles" localSheetId="9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J7" i="23" l="1"/>
  <c r="J9" i="23"/>
  <c r="L20" i="12"/>
  <c r="L62" i="5"/>
  <c r="H11" i="10"/>
  <c r="I9" i="23"/>
  <c r="I8" i="22"/>
  <c r="H8" i="22"/>
  <c r="I11" i="10"/>
  <c r="K57" i="5"/>
  <c r="K56" i="5"/>
  <c r="I56" i="5"/>
  <c r="K37" i="5"/>
  <c r="I37" i="5"/>
  <c r="I10" i="20"/>
  <c r="H10" i="20"/>
  <c r="J10" i="20"/>
  <c r="I13" i="12"/>
  <c r="K13" i="12"/>
  <c r="I14" i="12"/>
  <c r="K14" i="12"/>
  <c r="I15" i="12"/>
  <c r="K15" i="12"/>
  <c r="I16" i="12"/>
  <c r="K16" i="12"/>
  <c r="I17" i="12"/>
  <c r="K17" i="12"/>
  <c r="I18" i="12"/>
  <c r="K18" i="12"/>
  <c r="I19" i="12"/>
  <c r="K19" i="12"/>
  <c r="G20" i="12"/>
  <c r="I14" i="5"/>
  <c r="K14" i="5"/>
  <c r="I15" i="5"/>
  <c r="K15" i="5"/>
  <c r="I16" i="5"/>
  <c r="I17" i="5"/>
  <c r="I18" i="5"/>
  <c r="K18" i="5"/>
  <c r="I19" i="5"/>
  <c r="K19" i="5"/>
  <c r="I20" i="5"/>
  <c r="K20" i="5"/>
  <c r="I22" i="5"/>
  <c r="K22" i="5"/>
  <c r="I23" i="5"/>
  <c r="K23" i="5"/>
  <c r="I24" i="5"/>
  <c r="K24" i="5"/>
  <c r="I25" i="5"/>
  <c r="K25" i="5"/>
  <c r="I27" i="5"/>
  <c r="K27" i="5"/>
  <c r="I28" i="5"/>
  <c r="K28" i="5"/>
  <c r="I29" i="5"/>
  <c r="K29" i="5"/>
  <c r="I30" i="5"/>
  <c r="K30" i="5"/>
  <c r="I31" i="5"/>
  <c r="K31" i="5"/>
  <c r="I32" i="5"/>
  <c r="K32" i="5"/>
  <c r="I33" i="5"/>
  <c r="K33" i="5"/>
  <c r="I36" i="5"/>
  <c r="K36" i="5"/>
  <c r="I42" i="5"/>
  <c r="K42" i="5"/>
  <c r="I43" i="5"/>
  <c r="K43" i="5"/>
  <c r="I44" i="5"/>
  <c r="K44" i="5"/>
  <c r="I45" i="5"/>
  <c r="K45" i="5"/>
  <c r="I46" i="5"/>
  <c r="K46" i="5"/>
  <c r="I47" i="5"/>
  <c r="K47" i="5"/>
  <c r="I51" i="5"/>
  <c r="K51" i="5"/>
  <c r="I52" i="5"/>
  <c r="K52" i="5"/>
  <c r="I54" i="5"/>
  <c r="K54" i="5"/>
  <c r="I59" i="5"/>
  <c r="K59" i="5"/>
  <c r="I60" i="5"/>
  <c r="K60" i="5"/>
  <c r="I61" i="5"/>
  <c r="K61" i="5"/>
  <c r="G62" i="5"/>
  <c r="H11" i="9"/>
  <c r="I11" i="9"/>
  <c r="J9" i="18"/>
  <c r="J11" i="18"/>
  <c r="J10" i="18"/>
  <c r="H11" i="18"/>
  <c r="I11" i="18"/>
  <c r="I9" i="7"/>
  <c r="I10" i="7"/>
  <c r="H10" i="7"/>
  <c r="H10" i="6"/>
  <c r="I10" i="6"/>
  <c r="H18" i="2"/>
  <c r="H19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8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<sst xmlns="http://schemas.openxmlformats.org/spreadsheetml/2006/main" count="588" uniqueCount="294">
  <si>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</si>
  <si>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</si>
  <si>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</si>
  <si>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</si>
  <si>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</si>
  <si>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</si>
  <si>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</si>
  <si>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</si>
  <si>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</si>
  <si>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</si>
  <si>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</si>
  <si>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</si>
  <si>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</si>
  <si>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</si>
  <si>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</si>
  <si>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</si>
  <si>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</si>
  <si>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</si>
  <si>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</si>
  <si>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</si>
  <si>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</si>
  <si>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</si>
  <si>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</si>
  <si>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</si>
  <si>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</si>
  <si>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</si>
  <si>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</si>
  <si>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</si>
  <si>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</si>
  <si>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</si>
  <si>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</si>
  <si>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</si>
  <si>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</si>
  <si>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</si>
  <si>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</si>
  <si>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RESMA</t>
  </si>
  <si>
    <t>PEGANTE EN BARRA (PEGASTIC)</t>
  </si>
  <si>
    <t>BARRA</t>
  </si>
  <si>
    <t>PAR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</si>
  <si>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</si>
  <si>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</si>
  <si>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</si>
  <si>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</si>
  <si>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</si>
  <si>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</si>
  <si>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</si>
  <si>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</si>
  <si>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</si>
  <si>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</si>
  <si>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TONER IMPRESORA LEXMARK E352dn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</si>
  <si>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</si>
  <si>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</si>
  <si>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</si>
  <si>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</si>
  <si>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</si>
  <si>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</si>
  <si>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</si>
  <si>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</si>
  <si>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</si>
  <si>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</si>
  <si>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</si>
  <si>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 xml:space="preserve"> FUNCIONAMIENTO 204000011221</t>
  </si>
  <si>
    <t>1.36.1.2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</si>
  <si>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</si>
  <si>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</si>
  <si>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</si>
  <si>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</si>
  <si>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</si>
  <si>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</si>
  <si>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</si>
  <si>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</si>
  <si>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</si>
  <si>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</si>
  <si>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</si>
  <si>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</si>
  <si>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</si>
  <si>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</si>
  <si>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</si>
  <si>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</si>
  <si>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</si>
  <si>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</si>
  <si>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</si>
  <si>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</si>
  <si>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</si>
  <si>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</si>
  <si>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</si>
  <si>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</si>
  <si>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</si>
  <si>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</si>
  <si>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</si>
  <si>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</si>
  <si>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</si>
  <si>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</si>
  <si>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</si>
  <si>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</si>
  <si>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</si>
  <si>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</si>
  <si>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</si>
  <si>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</si>
  <si>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</si>
  <si>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</si>
  <si>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</si>
  <si>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</si>
  <si>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</si>
  <si>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</si>
  <si>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</si>
  <si>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</si>
  <si>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</si>
  <si>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</si>
  <si>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</si>
  <si>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</si>
  <si>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</si>
  <si>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</si>
  <si>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</si>
  <si>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</si>
  <si>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</si>
  <si>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</si>
  <si>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</si>
  <si>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</si>
  <si>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>PAPEL BOND CARTA FOTOCOPIA 75 GRS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</si>
  <si>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</si>
  <si>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</si>
  <si>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</si>
  <si>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</si>
  <si>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</si>
  <si>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</si>
  <si>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</si>
  <si>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</si>
  <si>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</si>
  <si>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</si>
  <si>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</si>
  <si>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</si>
  <si>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</si>
  <si>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</si>
  <si>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</si>
  <si>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</si>
  <si>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</si>
  <si>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</si>
  <si>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</si>
  <si>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</si>
  <si>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</si>
  <si>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Cartucho de tóner Alto Rendimiento Retornable (9K) (E352H11E),  Kits fotoconductores (30K) (E250X22G)</t>
  </si>
  <si>
    <t>UNIDAD FUSORA LEXMARK E352dn</t>
  </si>
  <si>
    <t>Kits fotoconductores (30K) (E250X22G)</t>
  </si>
  <si>
    <t>UNIDAD DE MEDIDA</t>
  </si>
  <si>
    <t>SUMINISTROS Y APARATOS DE OFICINA/FORMAS Y SOBRES</t>
  </si>
  <si>
    <t>BISTURI GRANDE</t>
  </si>
  <si>
    <t>BLOCK CUADRICULADO 80 HOJAS</t>
  </si>
  <si>
    <t>CAJA DE CHINCHES</t>
  </si>
  <si>
    <t>HUMEDECEDOR PARA DEDOS</t>
  </si>
  <si>
    <t>LIBRO 400 FOLIOS PASTA DURA TRES COLUMNAS</t>
  </si>
  <si>
    <t>MARCADOR PARA ACETATO</t>
  </si>
  <si>
    <t>ROLLO</t>
  </si>
  <si>
    <t>PERFORADORA 2 HUECOS</t>
  </si>
  <si>
    <t>PLASTILINA LIMPIA TIPOS</t>
  </si>
  <si>
    <t>REGLA PLASTICA DE 30 CMS</t>
  </si>
  <si>
    <t>SOBRES MANILA CARTA</t>
  </si>
  <si>
    <t>FRASCO</t>
  </si>
  <si>
    <t xml:space="preserve">Suministro de tiquetes áereos en rutas nacionales </t>
  </si>
  <si>
    <t>DVD/R</t>
  </si>
  <si>
    <t>CORRECTOR LIQUIDO LÁPIZ</t>
  </si>
  <si>
    <t>INDICE SEPARADORES AZ</t>
  </si>
  <si>
    <t>SOBRES BLANCOS OFICIO</t>
  </si>
  <si>
    <t>TINTA NEGRA PARA SELLOS</t>
  </si>
  <si>
    <t>Teléfono  digital con identificador</t>
  </si>
  <si>
    <t>1.48.1.14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</si>
  <si>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</si>
  <si>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</si>
  <si>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</si>
  <si>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</si>
  <si>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</si>
  <si>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</si>
  <si>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</si>
  <si>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</si>
  <si>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INVERSIÓN Y FUNCIONAMIENTO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</si>
  <si>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</si>
  <si>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</si>
  <si>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</si>
  <si>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COSEDORA SEMIINDUSTRIAL</t>
  </si>
  <si>
    <t>1.52.2.7</t>
  </si>
  <si>
    <t>Cosedora</t>
  </si>
  <si>
    <t>MEDÍA ARITMÉTICA/PRECIO INDICATIVO</t>
  </si>
  <si>
    <t>1.52.1.14.2</t>
  </si>
  <si>
    <t xml:space="preserve">Bisturi elaborado en plastico, tamaño de la cuchilla de 18 mm, con bloqueo de la cuchilla y con corta cuchilla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</si>
  <si>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</si>
  <si>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</si>
  <si>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</si>
  <si>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</si>
  <si>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</si>
  <si>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1.52.1.22.9</t>
  </si>
  <si>
    <t xml:space="preserve">Chinches de cabeza plastica, por caja de 50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</si>
  <si>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</si>
  <si>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</si>
  <si>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</si>
  <si>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</si>
  <si>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</si>
  <si>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CINTAS ADHESIVAS INDUSTRIALES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</si>
  <si>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</si>
  <si>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</si>
  <si>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</si>
  <si>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</si>
  <si>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</si>
  <si>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</si>
  <si>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</si>
  <si>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</si>
  <si>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</si>
  <si>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</si>
  <si>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</si>
  <si>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</si>
  <si>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</si>
  <si>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</si>
  <si>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</si>
  <si>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</si>
  <si>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1.52.1.79.146</t>
  </si>
  <si>
    <t xml:space="preserve">Guia para trazo tipo regla, en acrilico transparente, borde biselado, unidad milimetrada doble graduacion, de 30 cm, por 1 und. </t>
  </si>
  <si>
    <t>1.52.1.70.229</t>
  </si>
  <si>
    <t xml:space="preserve">Tinta para almohadilla, de color negro, y presentacion de 28 - 30 cm3 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</si>
  <si>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</si>
  <si>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</si>
  <si>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</si>
  <si>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</si>
  <si>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</si>
  <si>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</si>
  <si>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</si>
  <si>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1.52.1.46</t>
  </si>
  <si>
    <t>Silla  ejecutiva sin brazos (ergonómica)</t>
  </si>
  <si>
    <t>MEDIA ARITMETICA/
PRECIO INDICATIVO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</si>
  <si>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</si>
  <si>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</si>
  <si>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</si>
  <si>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</si>
  <si>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PAPELERA PARA ESCRITORIO</t>
  </si>
  <si>
    <t>PERFIL</t>
  </si>
  <si>
    <t>2.31.16</t>
  </si>
  <si>
    <t>SERVICIOS PERSONALES</t>
  </si>
  <si>
    <t xml:space="preserve">Prestación de servicios profesionales </t>
  </si>
  <si>
    <t>Prestación de servicios profesionales</t>
  </si>
  <si>
    <t>Computadores, impresora laser multifuncional y escaner.</t>
  </si>
  <si>
    <t>1.48.3.1</t>
  </si>
  <si>
    <t>Papelera para piso (basurera) y papelera para escritorio</t>
  </si>
  <si>
    <t>1.52.1.36.6</t>
  </si>
  <si>
    <t>CUCHILLAS PARA BISTURI</t>
  </si>
  <si>
    <t xml:space="preserve">Cuchillas para bisturi en acero inoxidable de tama?o mayor a 90x18 mm. </t>
  </si>
  <si>
    <t>Escritorios modulares tres cajones</t>
  </si>
  <si>
    <t>1.48.1.23.3</t>
  </si>
  <si>
    <t xml:space="preserve">Papelera en madera cedro, de 0-2 bandejas, de dimensiones menores a 0.25 x 0.27 x 0.05 m </t>
  </si>
  <si>
    <t>Fax</t>
  </si>
  <si>
    <t>1.36.1.6.17</t>
  </si>
  <si>
    <t>BIEN</t>
  </si>
  <si>
    <t xml:space="preserve">EQUIPOS TERMINALES DE COMUNICACIONES/ OTROS EQUIPOS TERMINALES DE COMUNICACIONES-FAXES </t>
  </si>
  <si>
    <t>EQUIPOS TERMINALES DE COMUNICACIONES/ EQUIPOS TERMINALES DE COMUNICACIONES FIJAS</t>
  </si>
  <si>
    <t xml:space="preserve">Maquina para fax, Papel Termico, Auricular Alambrado, Fax/Telefono unicamente), B/N </t>
  </si>
  <si>
    <t>1.36.1</t>
  </si>
  <si>
    <t>EQUIPOS TERMINALES DE COMUNICACIONES</t>
  </si>
  <si>
    <t>Teléfonos digital y fax</t>
  </si>
  <si>
    <t>Silla ergonómica</t>
  </si>
  <si>
    <t>Escritorio de oficina</t>
  </si>
  <si>
    <t>Silla  ejecutiva sin brazos (ergonómicas), biblioteca y escritorios modulares tres cajones</t>
  </si>
  <si>
    <t>MEDIA ARITMETICA/PRECIO INDICATIVO</t>
  </si>
  <si>
    <t>Comprende todos los Computadores personales de escritorio y portatiles con capacidad y rendimiento bajo y alto.</t>
  </si>
  <si>
    <t xml:space="preserve">Computadores </t>
  </si>
  <si>
    <t>1.52.1.41.202</t>
  </si>
  <si>
    <t xml:space="preserve">MARCADOR BORRASECO VARIOS COLORES </t>
  </si>
  <si>
    <t xml:space="preserve">Marcador seco para pizarra blanca, desechable, contenido de tinta mayor a 2,5 y menor o igual a 5 g , de punta biselada poliester, para hacer lineas de aprox. 2 - 5 mm , por 1 und. </t>
  </si>
  <si>
    <t>INVERSIÓN FUNCIONAMIENTO</t>
  </si>
  <si>
    <t>FUNCIONAMIENTO</t>
  </si>
  <si>
    <t>FUNCIONAMIENTO
204000011221</t>
  </si>
  <si>
    <t>LAPIZ ROJO</t>
  </si>
  <si>
    <t>TONER H.P.C4092A-H.P.LASER JET 1100/1100A/3200</t>
  </si>
  <si>
    <t>TONER H.P.C7115A ORIGINAL LJ 1200/1000(2500 c HP</t>
  </si>
  <si>
    <t>TONER H.P.Q2624A ORIGINAL LJ 1150</t>
  </si>
  <si>
    <t xml:space="preserve"> 1.52.1.38.441</t>
  </si>
  <si>
    <t>Lapiz para escritura, fabricado en madera, de forma hexagonal con borrador, mina roja de 2 mm y dureza No.2.</t>
  </si>
  <si>
    <t>Papel bond, de 75 g/m2, tamaño oficio, por resma de 500 hojas.</t>
  </si>
  <si>
    <t xml:space="preserve">Papel bond, de 75 g/m2, tamaño carta, por resma de 500 hojas. </t>
  </si>
  <si>
    <t>COORDINACIÓN FINANCIERA</t>
  </si>
  <si>
    <t>2.36.1</t>
  </si>
  <si>
    <t>SERVICIOS EDUCATIVOS Y DE CAPACITACIÓN</t>
  </si>
  <si>
    <t xml:space="preserve">Prestación de servicios capacitación y entrenamiento de personal </t>
  </si>
  <si>
    <t>1-12</t>
  </si>
  <si>
    <t xml:space="preserve">INVERSIÓN
</t>
  </si>
  <si>
    <t>CAPACITACION: TRIBUTARIA, CONTABLE, CONTROL PRESUPUESTAL TECNOLÓGICAS</t>
  </si>
  <si>
    <t xml:space="preserve">FUNCIONAMIETNO
</t>
  </si>
  <si>
    <t>PRESTACIÓN DE SERVICIOS PROFESIONALES ASESORANDO Y APOYANDO LA GESTIÓN DE LA SUBDIRECCIÓN ADMINISTRATIVA Y FINANCIERA DE LA ENTIDAD</t>
  </si>
  <si>
    <t xml:space="preserve">FUNCIONAMIENTO
A-1-2-2-14
</t>
  </si>
  <si>
    <t xml:space="preserve">PRESTAR LOS SERVICIOS PROFESIONALES DE APOYO, ASISTENCIA, ANÁLISIS Y REGISTROS DE LAS ACTIVIDADES OPERATIVAS Y CONTABLES QUE SE DESARROLLAN EN EL ÁREA DE CONTABILIDAD DEL GRUPO GESTIÓN FINANCIERA, DE LA SUBDIRECCIÓN ADMINISTRATIVA Y FINANCIERA DE LA ENTIDAD.- </t>
  </si>
  <si>
    <t xml:space="preserve">FUNCIONAMIENTO
A-1-0-2-14
</t>
  </si>
  <si>
    <t>Capacitaciones para los funcionario y contratistas del Instituto en temas ambientales y de calidad</t>
  </si>
  <si>
    <t>2
VER ANEXO DESAGREGADOS</t>
  </si>
  <si>
    <t>1037
VER ANEXO DESAGREGADOS</t>
  </si>
  <si>
    <t>21
VER ANEXO DESAGREGADOS</t>
  </si>
  <si>
    <t xml:space="preserve"> Analizar y verificar las operaciones presupuestales y contables de la entidad.  
 </t>
  </si>
  <si>
    <t xml:space="preserve"> Analizar y verificar las operaciones presupuestales y contables de la entidad.</t>
  </si>
  <si>
    <t>CONTADOR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</si>
</sst>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6" formatCode="&quot;$&quot;\ #,##0.00"/>
    <numFmt numFmtId="171" formatCode="&quot;$&quot;\ #,##0"/>
  </numFmts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295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166" fontId="0" fillId="0" borderId="24" xfId="0" applyNumberFormat="1" applyFill="1" applyBorder="1" applyAlignment="1">
      <alignment vertical="center"/>
    </xf>
    <xf numFmtId="166" fontId="0" fillId="0" borderId="25" xfId="0" applyNumberFormat="1" applyFill="1" applyBorder="1" applyAlignment="1">
      <alignment vertical="center"/>
    </xf>
    <xf numFmtId="166" fontId="0" fillId="0" borderId="25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66" fontId="2" fillId="0" borderId="25" xfId="0" applyNumberFormat="1" applyFont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4" fillId="5" borderId="12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0" fontId="21" fillId="4" borderId="20" xfId="0" applyFont="1" applyFill="1" applyBorder="1" applyAlignment="1">
      <alignment horizontal="center" vertical="center" wrapText="1"/>
    </xf>
    <xf numFmtId="166" fontId="2" fillId="0" borderId="24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vertical="center" wrapText="1"/>
    </xf>
    <xf numFmtId="0" fontId="23" fillId="6" borderId="3" xfId="0" applyFont="1" applyFill="1" applyBorder="1" applyAlignment="1">
      <alignment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66" fontId="0" fillId="0" borderId="28" xfId="0" applyNumberFormat="1" applyBorder="1" applyAlignment="1">
      <alignment vertical="center"/>
    </xf>
    <xf numFmtId="0" fontId="6" fillId="0" borderId="32" xfId="0" applyFont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/>
    </xf>
    <xf numFmtId="0" fontId="2" fillId="4" borderId="36" xfId="0" applyFont="1" applyFill="1" applyBorder="1" applyAlignment="1">
      <alignment vertical="center" wrapText="1"/>
    </xf>
    <xf numFmtId="0" fontId="21" fillId="4" borderId="32" xfId="0" applyFont="1" applyFill="1" applyBorder="1" applyAlignment="1">
      <alignment horizontal="center" vertical="center"/>
    </xf>
    <xf numFmtId="166" fontId="0" fillId="0" borderId="37" xfId="0" applyNumberForma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4" fillId="0" borderId="38" xfId="0" applyFont="1" applyBorder="1" applyAlignment="1">
      <alignment horizontal="center" vertical="center" wrapText="1"/>
    </xf>
    <xf numFmtId="0" fontId="23" fillId="6" borderId="1" xfId="0" applyFont="1" applyFill="1" applyBorder="1" applyAlignment="1">
      <alignment vertical="center" wrapText="1"/>
    </xf>
    <xf numFmtId="0" fontId="5" fillId="0" borderId="39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166" fontId="0" fillId="0" borderId="24" xfId="0" applyNumberFormat="1" applyBorder="1" applyAlignment="1">
      <alignment vertical="center"/>
    </xf>
    <xf numFmtId="0" fontId="10" fillId="4" borderId="35" xfId="0" applyFont="1" applyFill="1" applyBorder="1" applyAlignment="1">
      <alignment vertical="center"/>
    </xf>
    <xf numFmtId="0" fontId="21" fillId="4" borderId="32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vertical="center" wrapText="1"/>
    </xf>
    <xf numFmtId="0" fontId="2" fillId="4" borderId="41" xfId="0" applyFont="1" applyFill="1" applyBorder="1" applyAlignment="1">
      <alignment vertical="center" wrapText="1"/>
    </xf>
    <xf numFmtId="0" fontId="2" fillId="4" borderId="4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0" fontId="21" fillId="4" borderId="40" xfId="0" applyFont="1" applyFill="1" applyBorder="1" applyAlignment="1">
      <alignment horizontal="center" vertical="center" wrapText="1"/>
    </xf>
    <xf numFmtId="166" fontId="0" fillId="0" borderId="7" xfId="0" applyNumberFormat="1" applyBorder="1" applyAlignment="1">
      <alignment vertical="center"/>
    </xf>
    <xf numFmtId="7" fontId="9" fillId="3" borderId="41" xfId="1" applyNumberFormat="1" applyFont="1" applyFill="1" applyBorder="1" applyAlignment="1">
      <alignment vertical="center" wrapText="1"/>
    </xf>
    <xf numFmtId="2" fontId="6" fillId="0" borderId="0" xfId="1" applyNumberFormat="1" applyFont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23" fillId="6" borderId="35" xfId="0" applyFont="1" applyFill="1" applyBorder="1" applyAlignment="1">
      <alignment vertical="center" wrapText="1"/>
    </xf>
    <xf numFmtId="0" fontId="6" fillId="4" borderId="35" xfId="0" applyFont="1" applyFill="1" applyBorder="1" applyAlignment="1">
      <alignment vertical="center" wrapText="1"/>
    </xf>
    <xf numFmtId="0" fontId="6" fillId="4" borderId="35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/>
    </xf>
    <xf numFmtId="0" fontId="21" fillId="4" borderId="40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171" fontId="9" fillId="0" borderId="3" xfId="1" applyNumberFormat="1" applyFont="1" applyBorder="1" applyAlignment="1">
      <alignment horizontal="center" vertical="center" wrapText="1"/>
    </xf>
    <xf numFmtId="0" fontId="9" fillId="2" borderId="43" xfId="1" applyFont="1" applyFill="1" applyBorder="1" applyAlignment="1">
      <alignment horizontal="center" vertical="center" wrapText="1"/>
    </xf>
    <xf numFmtId="7" fontId="9" fillId="3" borderId="43" xfId="1" applyNumberFormat="1" applyFont="1" applyFill="1" applyBorder="1" applyAlignment="1">
      <alignment vertical="center" wrapText="1"/>
    </xf>
    <xf numFmtId="7" fontId="9" fillId="3" borderId="44" xfId="1" applyNumberFormat="1" applyFont="1" applyFill="1" applyBorder="1" applyAlignment="1">
      <alignment vertical="center" wrapText="1"/>
    </xf>
    <xf numFmtId="7" fontId="9" fillId="3" borderId="45" xfId="1" applyNumberFormat="1" applyFont="1" applyFill="1" applyBorder="1" applyAlignment="1">
      <alignment vertical="center" wrapText="1"/>
    </xf>
    <xf numFmtId="0" fontId="2" fillId="0" borderId="27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171" fontId="9" fillId="0" borderId="4" xfId="1" applyNumberFormat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4" fillId="0" borderId="47" xfId="1" applyFont="1" applyBorder="1" applyAlignment="1">
      <alignment horizontal="center" vertical="center" wrapText="1"/>
    </xf>
    <xf numFmtId="0" fontId="2" fillId="7" borderId="3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9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41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5" borderId="35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8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5" borderId="50" xfId="1" applyFont="1" applyFill="1" applyBorder="1" applyAlignment="1">
      <alignment horizontal="center" vertical="center" wrapText="1"/>
    </xf>
    <xf numFmtId="0" fontId="4" fillId="5" borderId="23" xfId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43" xfId="1" applyFont="1" applyFill="1" applyBorder="1" applyAlignment="1">
      <alignment horizontal="center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2" fillId="0" borderId="27" xfId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0" fontId="3" fillId="2" borderId="51" xfId="1" applyFont="1" applyFill="1" applyBorder="1" applyAlignment="1">
      <alignment horizontal="center" vertical="center" wrapText="1"/>
    </xf>
    <xf numFmtId="0" fontId="3" fillId="2" borderId="52" xfId="1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4" fillId="5" borderId="39" xfId="1" applyFont="1" applyFill="1" applyBorder="1" applyAlignment="1">
      <alignment horizontal="center" vertical="center" wrapText="1"/>
    </xf>
    <xf numFmtId="0" fontId="24" fillId="5" borderId="21" xfId="1" applyFont="1" applyFill="1" applyBorder="1" applyAlignment="1">
      <alignment horizontal="center" vertical="center" wrapText="1"/>
    </xf>
    <xf numFmtId="0" fontId="2" fillId="0" borderId="42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22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7" fontId="4" fillId="0" borderId="22" xfId="0" applyNumberFormat="1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2" fillId="5" borderId="55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5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97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97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96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96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256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2256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97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97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153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153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10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477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102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71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954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954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61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61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00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00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598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598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22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22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1422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8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6"/>
  <sheetViews>
    <sheetView tabSelected="1" workbookViewId="0">
      <selection activeCell="D9" sqref="D9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12" ht="12.75" customHeight="1" x14ac:dyDescent="0.2">
      <c r="A2" s="234"/>
      <c r="B2" s="234"/>
      <c r="C2" s="3"/>
      <c r="D2" s="3"/>
      <c r="G2" s="3"/>
      <c r="K2" s="234"/>
    </row>
    <row r="3" spans="1:12" ht="20.25" customHeight="1" x14ac:dyDescent="0.2">
      <c r="A3" s="234"/>
      <c r="B3" s="234"/>
      <c r="K3" s="234"/>
    </row>
    <row r="4" spans="1:12" ht="12.75" customHeight="1" thickBot="1" x14ac:dyDescent="0.25">
      <c r="C4" s="3" t="s">
        <v>2</v>
      </c>
      <c r="D4" s="33" t="s">
        <v>275</v>
      </c>
      <c r="F4" s="3" t="s">
        <v>22</v>
      </c>
      <c r="G4" s="33">
        <v>2011</v>
      </c>
      <c r="K4" s="234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30" t="s">
        <v>5</v>
      </c>
      <c r="B6" s="232" t="s">
        <v>64</v>
      </c>
      <c r="C6" s="232" t="s">
        <v>50</v>
      </c>
      <c r="D6" s="232" t="s">
        <v>3</v>
      </c>
      <c r="E6" s="232" t="s">
        <v>7</v>
      </c>
      <c r="F6" s="232" t="s">
        <v>8</v>
      </c>
      <c r="G6" s="232" t="s">
        <v>6</v>
      </c>
      <c r="H6" s="232" t="s">
        <v>4</v>
      </c>
      <c r="I6" s="245" t="s">
        <v>17</v>
      </c>
      <c r="J6" s="247" t="s">
        <v>13</v>
      </c>
      <c r="K6" s="242" t="s">
        <v>1</v>
      </c>
    </row>
    <row r="7" spans="1:12" s="6" customFormat="1" ht="24.75" customHeight="1" x14ac:dyDescent="0.2">
      <c r="A7" s="231"/>
      <c r="B7" s="233"/>
      <c r="C7" s="244"/>
      <c r="D7" s="233"/>
      <c r="E7" s="244"/>
      <c r="F7" s="233"/>
      <c r="G7" s="233"/>
      <c r="H7" s="244"/>
      <c r="I7" s="246"/>
      <c r="J7" s="248"/>
      <c r="K7" s="243"/>
    </row>
    <row r="8" spans="1:12" s="6" customFormat="1" ht="67.5" x14ac:dyDescent="0.2">
      <c r="A8" s="26" t="s">
        <v>52</v>
      </c>
      <c r="B8" s="27" t="s">
        <v>9</v>
      </c>
      <c r="C8" s="27" t="s">
        <v>51</v>
      </c>
      <c r="D8" s="28" t="s">
        <v>56</v>
      </c>
      <c r="E8" s="18">
        <v>6</v>
      </c>
      <c r="F8" s="18">
        <v>9</v>
      </c>
      <c r="G8" s="27">
        <v>5</v>
      </c>
      <c r="H8" s="17">
        <v>0</v>
      </c>
      <c r="I8" s="44" t="s">
        <v>171</v>
      </c>
      <c r="J8" s="227" t="s">
        <v>291</v>
      </c>
      <c r="K8" s="37" t="s">
        <v>55</v>
      </c>
    </row>
    <row r="9" spans="1:12" s="177" customFormat="1" ht="33.75" x14ac:dyDescent="0.2">
      <c r="A9" s="19" t="s">
        <v>233</v>
      </c>
      <c r="B9" s="20" t="s">
        <v>9</v>
      </c>
      <c r="C9" s="20" t="s">
        <v>234</v>
      </c>
      <c r="D9" s="21" t="s">
        <v>236</v>
      </c>
      <c r="E9" s="22">
        <v>3</v>
      </c>
      <c r="F9" s="22">
        <v>1</v>
      </c>
      <c r="G9" s="20" t="s">
        <v>288</v>
      </c>
      <c r="H9" s="176">
        <v>102752100</v>
      </c>
      <c r="I9" s="20" t="s">
        <v>280</v>
      </c>
      <c r="J9" s="228"/>
      <c r="K9" s="218" t="s">
        <v>16</v>
      </c>
    </row>
    <row r="10" spans="1:12" s="6" customFormat="1" ht="45" x14ac:dyDescent="0.2">
      <c r="A10" s="19" t="s">
        <v>57</v>
      </c>
      <c r="B10" s="20" t="s">
        <v>9</v>
      </c>
      <c r="C10" s="20" t="s">
        <v>58</v>
      </c>
      <c r="D10" s="21" t="s">
        <v>173</v>
      </c>
      <c r="E10" s="18">
        <v>1</v>
      </c>
      <c r="F10" s="18">
        <v>9</v>
      </c>
      <c r="G10" s="20">
        <v>30</v>
      </c>
      <c r="H10" s="17">
        <v>19500000</v>
      </c>
      <c r="I10" s="45" t="s">
        <v>266</v>
      </c>
      <c r="J10" s="228"/>
      <c r="K10" s="37" t="s">
        <v>45</v>
      </c>
      <c r="L10" s="31"/>
    </row>
    <row r="11" spans="1:12" s="177" customFormat="1" ht="33.75" x14ac:dyDescent="0.2">
      <c r="A11" s="219" t="s">
        <v>276</v>
      </c>
      <c r="B11" s="141" t="s">
        <v>9</v>
      </c>
      <c r="C11" s="141" t="s">
        <v>277</v>
      </c>
      <c r="D11" s="220" t="s">
        <v>287</v>
      </c>
      <c r="E11" s="22">
        <v>6</v>
      </c>
      <c r="F11" s="221" t="s">
        <v>279</v>
      </c>
      <c r="G11" s="20" t="s">
        <v>288</v>
      </c>
      <c r="H11" s="176">
        <v>0</v>
      </c>
      <c r="I11" s="44" t="s">
        <v>265</v>
      </c>
      <c r="J11" s="228"/>
      <c r="K11" s="37"/>
    </row>
    <row r="12" spans="1:12" s="6" customFormat="1" ht="45" x14ac:dyDescent="0.2">
      <c r="A12" s="26" t="s">
        <v>252</v>
      </c>
      <c r="B12" s="27" t="s">
        <v>10</v>
      </c>
      <c r="C12" s="27" t="s">
        <v>253</v>
      </c>
      <c r="D12" s="28" t="s">
        <v>254</v>
      </c>
      <c r="E12" s="18">
        <v>6</v>
      </c>
      <c r="F12" s="18">
        <v>11</v>
      </c>
      <c r="G12" s="27">
        <v>2</v>
      </c>
      <c r="H12" s="17">
        <v>0</v>
      </c>
      <c r="I12" s="44" t="s">
        <v>171</v>
      </c>
      <c r="J12" s="228"/>
      <c r="K12" s="37" t="s">
        <v>175</v>
      </c>
    </row>
    <row r="13" spans="1:12" s="6" customFormat="1" ht="56.25" x14ac:dyDescent="0.2">
      <c r="A13" s="26" t="s">
        <v>43</v>
      </c>
      <c r="B13" s="27" t="s">
        <v>10</v>
      </c>
      <c r="C13" s="27" t="s">
        <v>44</v>
      </c>
      <c r="D13" s="28" t="s">
        <v>237</v>
      </c>
      <c r="E13" s="18">
        <v>1</v>
      </c>
      <c r="F13" s="18">
        <v>10</v>
      </c>
      <c r="G13" s="27">
        <v>3</v>
      </c>
      <c r="H13" s="17">
        <v>0</v>
      </c>
      <c r="I13" s="44" t="s">
        <v>171</v>
      </c>
      <c r="J13" s="228"/>
      <c r="K13" s="37" t="s">
        <v>176</v>
      </c>
    </row>
    <row r="14" spans="1:12" s="6" customFormat="1" ht="22.5" customHeight="1" x14ac:dyDescent="0.2">
      <c r="A14" s="26" t="s">
        <v>15</v>
      </c>
      <c r="B14" s="27" t="s">
        <v>10</v>
      </c>
      <c r="C14" s="27" t="s">
        <v>14</v>
      </c>
      <c r="D14" s="28" t="s">
        <v>257</v>
      </c>
      <c r="E14" s="18">
        <v>6</v>
      </c>
      <c r="F14" s="22">
        <v>9</v>
      </c>
      <c r="G14" s="20">
        <v>10</v>
      </c>
      <c r="H14" s="23">
        <v>0</v>
      </c>
      <c r="I14" s="44" t="s">
        <v>172</v>
      </c>
      <c r="J14" s="228"/>
      <c r="K14" s="235" t="s">
        <v>177</v>
      </c>
    </row>
    <row r="15" spans="1:12" s="6" customFormat="1" ht="22.5" customHeight="1" x14ac:dyDescent="0.2">
      <c r="A15" s="150" t="s">
        <v>238</v>
      </c>
      <c r="B15" s="151" t="s">
        <v>10</v>
      </c>
      <c r="C15" s="151" t="s">
        <v>228</v>
      </c>
      <c r="D15" s="175" t="s">
        <v>239</v>
      </c>
      <c r="E15" s="18">
        <v>6</v>
      </c>
      <c r="F15" s="22">
        <v>9</v>
      </c>
      <c r="G15" s="20">
        <v>10</v>
      </c>
      <c r="H15" s="23">
        <v>0</v>
      </c>
      <c r="I15" s="44" t="s">
        <v>172</v>
      </c>
      <c r="J15" s="228"/>
      <c r="K15" s="236"/>
    </row>
    <row r="16" spans="1:12" s="6" customFormat="1" ht="33.75" x14ac:dyDescent="0.2">
      <c r="A16" s="19" t="s">
        <v>11</v>
      </c>
      <c r="B16" s="20" t="s">
        <v>10</v>
      </c>
      <c r="C16" s="20" t="s">
        <v>124</v>
      </c>
      <c r="D16" s="21" t="s">
        <v>126</v>
      </c>
      <c r="E16" s="22">
        <v>6</v>
      </c>
      <c r="F16" s="22">
        <v>9</v>
      </c>
      <c r="G16" s="20" t="s">
        <v>289</v>
      </c>
      <c r="H16" s="23">
        <v>0</v>
      </c>
      <c r="I16" s="44" t="s">
        <v>54</v>
      </c>
      <c r="J16" s="228"/>
      <c r="K16" s="236"/>
    </row>
    <row r="17" spans="1:23" s="6" customFormat="1" ht="56.25" x14ac:dyDescent="0.2">
      <c r="A17" s="19" t="s">
        <v>122</v>
      </c>
      <c r="B17" s="20" t="s">
        <v>10</v>
      </c>
      <c r="C17" s="20" t="s">
        <v>125</v>
      </c>
      <c r="D17" s="21" t="s">
        <v>123</v>
      </c>
      <c r="E17" s="22">
        <v>6</v>
      </c>
      <c r="F17" s="18" t="s">
        <v>16</v>
      </c>
      <c r="G17" s="27" t="s">
        <v>290</v>
      </c>
      <c r="H17" s="17">
        <v>0</v>
      </c>
      <c r="I17" s="44" t="s">
        <v>61</v>
      </c>
      <c r="J17" s="228"/>
      <c r="K17" s="237"/>
    </row>
    <row r="18" spans="1:23" s="7" customFormat="1" ht="33.75" x14ac:dyDescent="0.2">
      <c r="A18" s="26" t="s">
        <v>20</v>
      </c>
      <c r="B18" s="27" t="s">
        <v>20</v>
      </c>
      <c r="C18" s="27" t="s">
        <v>18</v>
      </c>
      <c r="D18" s="28" t="s">
        <v>19</v>
      </c>
      <c r="E18" s="18" t="s">
        <v>16</v>
      </c>
      <c r="F18" s="18" t="s">
        <v>16</v>
      </c>
      <c r="G18" s="27">
        <v>30</v>
      </c>
      <c r="H18" s="17">
        <f>+G18*560000</f>
        <v>16800000</v>
      </c>
      <c r="I18" s="44" t="s">
        <v>174</v>
      </c>
      <c r="J18" s="229"/>
      <c r="K18" s="37" t="s">
        <v>16</v>
      </c>
    </row>
    <row r="19" spans="1:23" s="1" customFormat="1" ht="32.25" thickBot="1" x14ac:dyDescent="0.25">
      <c r="A19" s="120" t="s">
        <v>0</v>
      </c>
      <c r="B19" s="121"/>
      <c r="C19" s="121"/>
      <c r="D19" s="121"/>
      <c r="E19" s="121"/>
      <c r="F19" s="121"/>
      <c r="G19" s="24">
        <v>1152</v>
      </c>
      <c r="H19" s="25">
        <f>SUM(H8:H18)</f>
        <v>139052100</v>
      </c>
      <c r="I19" s="238"/>
      <c r="J19" s="239"/>
      <c r="K19" s="240"/>
    </row>
    <row r="20" spans="1:23" s="1" customFormat="1" ht="25.5" customHeight="1" thickTop="1" x14ac:dyDescent="0.2">
      <c r="L20" s="9"/>
      <c r="M20" s="9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25.5" customHeight="1" x14ac:dyDescent="0.2">
      <c r="C21" s="8"/>
      <c r="D21" s="8"/>
      <c r="E21" s="8"/>
      <c r="F21" s="8"/>
      <c r="G21" s="8"/>
      <c r="H21" s="12"/>
      <c r="I21" s="12"/>
      <c r="J21" s="9"/>
      <c r="K21" s="9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35"/>
      <c r="F22" s="13"/>
      <c r="G22" s="11"/>
      <c r="H22" s="16"/>
      <c r="I22" s="16"/>
      <c r="J22" s="15"/>
      <c r="K22" s="15"/>
      <c r="L22" s="15"/>
      <c r="M22" s="1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11"/>
      <c r="D23" s="11"/>
      <c r="E23" s="13"/>
      <c r="F23" s="13"/>
      <c r="G23" s="11"/>
      <c r="H23" s="16"/>
      <c r="I23" s="16"/>
      <c r="J23" s="15"/>
      <c r="K23" s="15"/>
      <c r="L23" s="10"/>
      <c r="M23" s="10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2.75" x14ac:dyDescent="0.2">
      <c r="C24" s="11"/>
      <c r="D24" s="11"/>
      <c r="E24" s="14"/>
      <c r="F24" s="14"/>
      <c r="G24" s="11"/>
      <c r="H24" s="16"/>
      <c r="I24" s="16"/>
      <c r="J24" s="10"/>
      <c r="K24" s="10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x14ac:dyDescent="0.2">
      <c r="A25" s="1"/>
      <c r="B25" s="1"/>
      <c r="C25" s="1"/>
      <c r="D25" s="1"/>
      <c r="E25" s="1"/>
      <c r="F25" s="1"/>
      <c r="G25" s="1"/>
      <c r="H25" s="1"/>
      <c r="I25" s="1"/>
      <c r="J25" s="4"/>
      <c r="K25" s="5"/>
    </row>
    <row r="26" spans="1:23" x14ac:dyDescent="0.2">
      <c r="H26" s="36"/>
    </row>
  </sheetData>
  <mergeCells count="17">
    <mergeCell ref="D6:D7"/>
    <mergeCell ref="K1:K4"/>
    <mergeCell ref="E6:E7"/>
    <mergeCell ref="F6:F7"/>
    <mergeCell ref="I6:I7"/>
    <mergeCell ref="B6:B7"/>
    <mergeCell ref="J6:J7"/>
    <mergeCell ref="J8:J18"/>
    <mergeCell ref="A6:A7"/>
    <mergeCell ref="G6:G7"/>
    <mergeCell ref="A1:B3"/>
    <mergeCell ref="K14:K17"/>
    <mergeCell ref="I19:K19"/>
    <mergeCell ref="C1:J1"/>
    <mergeCell ref="K6:K7"/>
    <mergeCell ref="H6:H7"/>
    <mergeCell ref="C6:C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E1" workbookViewId="0">
      <selection activeCell="G5" sqref="G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D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275</v>
      </c>
      <c r="E4" s="251"/>
      <c r="F4" s="3" t="s">
        <v>22</v>
      </c>
      <c r="G4" s="33">
        <v>2012</v>
      </c>
      <c r="K4" s="234"/>
    </row>
    <row r="5" spans="1:24" ht="12.75" customHeight="1" thickTop="1" x14ac:dyDescent="0.2">
      <c r="C5" s="3"/>
      <c r="D5" s="14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0" t="s">
        <v>5</v>
      </c>
      <c r="B7" s="232" t="s">
        <v>64</v>
      </c>
      <c r="C7" s="232" t="s">
        <v>50</v>
      </c>
      <c r="D7" s="232" t="s">
        <v>3</v>
      </c>
      <c r="E7" s="245" t="s">
        <v>23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33"/>
      <c r="E8" s="246"/>
      <c r="F8" s="244"/>
      <c r="G8" s="233"/>
      <c r="H8" s="233"/>
      <c r="I8" s="244"/>
      <c r="J8" s="246"/>
      <c r="K8" s="248"/>
      <c r="L8" s="243"/>
    </row>
    <row r="9" spans="1:24" s="6" customFormat="1" ht="101.25" x14ac:dyDescent="0.2">
      <c r="A9" s="26" t="s">
        <v>52</v>
      </c>
      <c r="B9" s="27" t="s">
        <v>9</v>
      </c>
      <c r="C9" s="27" t="s">
        <v>51</v>
      </c>
      <c r="D9" s="28" t="s">
        <v>53</v>
      </c>
      <c r="E9" s="21" t="s">
        <v>56</v>
      </c>
      <c r="F9" s="22">
        <v>6</v>
      </c>
      <c r="G9" s="22" t="s">
        <v>16</v>
      </c>
      <c r="H9" s="20">
        <v>5</v>
      </c>
      <c r="I9" s="23">
        <v>0</v>
      </c>
      <c r="J9" s="44" t="s">
        <v>171</v>
      </c>
      <c r="K9" s="43" t="s">
        <v>291</v>
      </c>
      <c r="L9" s="37" t="s">
        <v>60</v>
      </c>
    </row>
    <row r="10" spans="1:24" s="7" customFormat="1" ht="15.75" customHeight="1" thickBot="1" x14ac:dyDescent="0.25">
      <c r="A10" s="249" t="s">
        <v>0</v>
      </c>
      <c r="B10" s="250"/>
      <c r="C10" s="250"/>
      <c r="D10" s="250"/>
      <c r="E10" s="250"/>
      <c r="F10" s="250"/>
      <c r="G10" s="250"/>
      <c r="H10" s="24">
        <f>SUM(H9:H9)</f>
        <v>5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  <mergeCell ref="L7:L8"/>
    <mergeCell ref="G7:G8"/>
    <mergeCell ref="A10:G10"/>
    <mergeCell ref="H7:H8"/>
    <mergeCell ref="I7:I8"/>
    <mergeCell ref="J7:J8"/>
    <mergeCell ref="K7:K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workbookViewId="0">
      <selection activeCell="E15" sqref="E15"/>
    </sheetView>
  </sheetViews>
  <sheetFormatPr baseColWidth="10" defaultColWidth="7.5703125" defaultRowHeight="12" x14ac:dyDescent="0.2"/>
  <cols>
    <col min="1" max="1" width="7.5703125" style="145"/>
    <col min="2" max="2" width="8.85546875" style="145" customWidth="1"/>
    <col min="3" max="3" width="14.140625" style="145" customWidth="1"/>
    <col min="4" max="4" width="16.42578125" style="145" customWidth="1"/>
    <col min="5" max="5" width="41.42578125" style="145" customWidth="1"/>
    <col min="6" max="6" width="20.7109375" style="145" customWidth="1"/>
    <col min="7" max="7" width="13.7109375" style="145" customWidth="1"/>
    <col min="8" max="8" width="15.28515625" style="145" customWidth="1"/>
    <col min="9" max="9" width="8.85546875" style="145" bestFit="1" customWidth="1"/>
    <col min="10" max="10" width="16.28515625" style="145" customWidth="1"/>
    <col min="11" max="11" width="17.42578125" style="145" customWidth="1"/>
    <col min="12" max="12" width="20.5703125" style="145" customWidth="1"/>
    <col min="13" max="13" width="19.85546875" style="145" customWidth="1"/>
    <col min="14" max="16384" width="7.5703125" style="145"/>
  </cols>
  <sheetData>
    <row r="1" spans="1:25" ht="33.75" customHeight="1" x14ac:dyDescent="0.2">
      <c r="A1" s="252"/>
      <c r="B1" s="252"/>
      <c r="C1" s="253" t="s">
        <v>21</v>
      </c>
      <c r="D1" s="253"/>
      <c r="E1" s="253"/>
      <c r="F1" s="253"/>
      <c r="G1" s="253"/>
      <c r="H1" s="253"/>
      <c r="I1" s="253"/>
      <c r="J1" s="253"/>
      <c r="K1" s="253"/>
      <c r="L1" s="252"/>
    </row>
    <row r="2" spans="1:25" ht="12.75" customHeight="1" x14ac:dyDescent="0.2">
      <c r="A2" s="252"/>
      <c r="B2" s="252"/>
      <c r="C2" s="146"/>
      <c r="D2" s="146"/>
      <c r="H2" s="146"/>
      <c r="L2" s="252"/>
    </row>
    <row r="3" spans="1:25" ht="12.75" customHeight="1" thickBot="1" x14ac:dyDescent="0.25">
      <c r="C3" s="146" t="s">
        <v>2</v>
      </c>
      <c r="D3" s="254" t="s">
        <v>275</v>
      </c>
      <c r="E3" s="254"/>
      <c r="G3" s="146" t="s">
        <v>22</v>
      </c>
      <c r="H3" s="147">
        <v>2012</v>
      </c>
      <c r="L3" s="252"/>
    </row>
    <row r="4" spans="1:25" ht="12.75" customHeight="1" thickTop="1" thickBot="1" x14ac:dyDescent="0.25">
      <c r="C4" s="146"/>
      <c r="D4" s="148"/>
      <c r="G4" s="146"/>
      <c r="H4" s="148"/>
      <c r="L4" s="144"/>
    </row>
    <row r="5" spans="1:25" s="149" customFormat="1" ht="24.75" customHeight="1" thickTop="1" x14ac:dyDescent="0.2">
      <c r="A5" s="255" t="s">
        <v>5</v>
      </c>
      <c r="B5" s="257" t="s">
        <v>64</v>
      </c>
      <c r="C5" s="257" t="s">
        <v>50</v>
      </c>
      <c r="D5" s="257" t="s">
        <v>3</v>
      </c>
      <c r="E5" s="259" t="s">
        <v>23</v>
      </c>
      <c r="F5" s="259" t="s">
        <v>232</v>
      </c>
      <c r="G5" s="257" t="s">
        <v>7</v>
      </c>
      <c r="H5" s="257" t="s">
        <v>8</v>
      </c>
      <c r="I5" s="257" t="s">
        <v>6</v>
      </c>
      <c r="J5" s="257" t="s">
        <v>4</v>
      </c>
      <c r="K5" s="259" t="s">
        <v>17</v>
      </c>
      <c r="L5" s="266" t="s">
        <v>13</v>
      </c>
      <c r="M5" s="261" t="s">
        <v>1</v>
      </c>
    </row>
    <row r="6" spans="1:25" s="149" customFormat="1" ht="24.75" customHeight="1" x14ac:dyDescent="0.2">
      <c r="A6" s="256"/>
      <c r="B6" s="258"/>
      <c r="C6" s="258"/>
      <c r="D6" s="258"/>
      <c r="E6" s="260"/>
      <c r="F6" s="260"/>
      <c r="G6" s="258"/>
      <c r="H6" s="258"/>
      <c r="I6" s="258"/>
      <c r="J6" s="258"/>
      <c r="K6" s="260"/>
      <c r="L6" s="267"/>
      <c r="M6" s="262"/>
    </row>
    <row r="7" spans="1:25" s="149" customFormat="1" ht="45" x14ac:dyDescent="0.2">
      <c r="A7" s="216" t="s">
        <v>233</v>
      </c>
      <c r="B7" s="215" t="s">
        <v>9</v>
      </c>
      <c r="C7" s="215" t="s">
        <v>234</v>
      </c>
      <c r="D7" s="217" t="s">
        <v>235</v>
      </c>
      <c r="E7" s="153" t="s">
        <v>283</v>
      </c>
      <c r="F7" s="226" t="s">
        <v>293</v>
      </c>
      <c r="G7" s="154">
        <v>3</v>
      </c>
      <c r="H7" s="154">
        <v>2</v>
      </c>
      <c r="I7" s="155">
        <v>1</v>
      </c>
      <c r="J7" s="209">
        <f>5000000*11</f>
        <v>55000000</v>
      </c>
      <c r="K7" s="155" t="s">
        <v>284</v>
      </c>
      <c r="L7" s="268" t="s">
        <v>292</v>
      </c>
      <c r="M7" s="270" t="s">
        <v>16</v>
      </c>
    </row>
    <row r="8" spans="1:25" s="149" customFormat="1" ht="67.5" x14ac:dyDescent="0.2">
      <c r="A8" s="216" t="s">
        <v>233</v>
      </c>
      <c r="B8" s="215" t="s">
        <v>9</v>
      </c>
      <c r="C8" s="215" t="s">
        <v>234</v>
      </c>
      <c r="D8" s="217" t="s">
        <v>235</v>
      </c>
      <c r="E8" s="153" t="s">
        <v>285</v>
      </c>
      <c r="F8" s="226" t="s">
        <v>293</v>
      </c>
      <c r="G8" s="154">
        <v>3</v>
      </c>
      <c r="H8" s="154">
        <v>2</v>
      </c>
      <c r="I8" s="155">
        <v>1</v>
      </c>
      <c r="J8" s="209">
        <v>55000000</v>
      </c>
      <c r="K8" s="155" t="s">
        <v>286</v>
      </c>
      <c r="L8" s="269"/>
      <c r="M8" s="271"/>
    </row>
    <row r="9" spans="1:25" s="149" customFormat="1" ht="16.5" thickBot="1" x14ac:dyDescent="0.25">
      <c r="A9" s="263" t="s">
        <v>0</v>
      </c>
      <c r="B9" s="264"/>
      <c r="C9" s="264"/>
      <c r="D9" s="264"/>
      <c r="E9" s="264"/>
      <c r="F9" s="265"/>
      <c r="G9" s="264"/>
      <c r="H9" s="264"/>
      <c r="I9" s="157">
        <f>SUM(I7:I8)</f>
        <v>2</v>
      </c>
      <c r="J9" s="159">
        <f>SUM(J7:J8)</f>
        <v>110000000</v>
      </c>
      <c r="K9" s="160"/>
      <c r="L9" s="160"/>
      <c r="M9" s="161"/>
    </row>
    <row r="10" spans="1:25" s="149" customFormat="1" ht="12.75" thickTop="1" x14ac:dyDescent="0.2">
      <c r="A10" s="162"/>
      <c r="B10" s="162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</row>
    <row r="11" spans="1:25" s="146" customFormat="1" ht="15.75" customHeight="1" x14ac:dyDescent="0.2">
      <c r="A11" s="162"/>
      <c r="B11" s="162"/>
      <c r="C11" s="163"/>
      <c r="D11" s="163"/>
      <c r="E11" s="163"/>
      <c r="F11" s="163"/>
      <c r="G11" s="163"/>
      <c r="H11" s="163"/>
      <c r="I11" s="163"/>
      <c r="J11" s="164"/>
      <c r="K11" s="164"/>
      <c r="L11" s="165"/>
      <c r="M11" s="165"/>
    </row>
    <row r="12" spans="1:25" s="162" customFormat="1" ht="12.75" x14ac:dyDescent="0.2">
      <c r="C12" s="167"/>
      <c r="D12" s="167"/>
      <c r="E12" s="167"/>
      <c r="F12" s="167"/>
      <c r="G12" s="168"/>
      <c r="H12" s="168"/>
      <c r="I12" s="167"/>
      <c r="J12" s="169"/>
      <c r="K12" s="169"/>
      <c r="L12" s="170"/>
      <c r="M12" s="170"/>
    </row>
    <row r="13" spans="1:25" s="162" customFormat="1" ht="25.5" customHeight="1" x14ac:dyDescent="0.2">
      <c r="C13" s="167"/>
      <c r="D13" s="167"/>
      <c r="E13" s="167"/>
      <c r="F13" s="167"/>
      <c r="G13" s="168"/>
      <c r="H13" s="168"/>
      <c r="I13" s="167"/>
      <c r="J13" s="169"/>
      <c r="K13" s="169"/>
      <c r="L13" s="170"/>
      <c r="M13" s="170"/>
      <c r="N13" s="165"/>
      <c r="O13" s="165"/>
      <c r="P13" s="166"/>
      <c r="Q13" s="166"/>
      <c r="R13" s="166"/>
      <c r="S13" s="166"/>
      <c r="T13" s="166"/>
      <c r="U13" s="166"/>
      <c r="V13" s="166"/>
      <c r="W13" s="166"/>
      <c r="X13" s="166"/>
      <c r="Y13" s="166"/>
    </row>
    <row r="14" spans="1:25" s="162" customFormat="1" ht="25.5" customHeight="1" x14ac:dyDescent="0.2">
      <c r="C14" s="167"/>
      <c r="D14" s="167"/>
      <c r="E14" s="167"/>
      <c r="F14" s="167"/>
      <c r="G14" s="171"/>
      <c r="H14" s="171"/>
      <c r="I14" s="167"/>
      <c r="J14" s="169"/>
      <c r="K14" s="169"/>
      <c r="L14" s="172"/>
      <c r="M14" s="172"/>
      <c r="N14" s="170"/>
      <c r="O14" s="170"/>
      <c r="P14" s="166"/>
      <c r="Q14" s="166"/>
      <c r="R14" s="166"/>
      <c r="S14" s="166"/>
      <c r="T14" s="166"/>
      <c r="U14" s="166"/>
      <c r="V14" s="166"/>
      <c r="W14" s="166"/>
      <c r="X14" s="166"/>
      <c r="Y14" s="166"/>
    </row>
    <row r="15" spans="1:25" s="162" customFormat="1" ht="19.5" customHeight="1" x14ac:dyDescent="0.2">
      <c r="L15" s="173"/>
      <c r="M15" s="166"/>
      <c r="N15" s="170"/>
      <c r="O15" s="170"/>
      <c r="P15" s="166"/>
      <c r="Q15" s="166"/>
      <c r="R15" s="166"/>
      <c r="S15" s="166"/>
      <c r="T15" s="166"/>
      <c r="U15" s="166"/>
      <c r="V15" s="166"/>
      <c r="W15" s="166"/>
      <c r="X15" s="166"/>
      <c r="Y15" s="166"/>
    </row>
    <row r="16" spans="1:25" s="162" customFormat="1" ht="19.5" customHeight="1" x14ac:dyDescent="0.2">
      <c r="A16" s="145"/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72"/>
      <c r="O16" s="172"/>
      <c r="P16" s="166"/>
      <c r="Q16" s="166"/>
      <c r="R16" s="166"/>
      <c r="S16" s="166"/>
      <c r="T16" s="166"/>
      <c r="U16" s="166"/>
      <c r="V16" s="166"/>
      <c r="W16" s="166"/>
      <c r="X16" s="166"/>
      <c r="Y16" s="166"/>
    </row>
    <row r="17" spans="1:25" s="162" customFormat="1" x14ac:dyDescent="0.2">
      <c r="A17" s="145"/>
      <c r="B17" s="145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</row>
  </sheetData>
  <mergeCells count="20">
    <mergeCell ref="M5:M6"/>
    <mergeCell ref="A9:H9"/>
    <mergeCell ref="G5:G6"/>
    <mergeCell ref="H5:H6"/>
    <mergeCell ref="I5:I6"/>
    <mergeCell ref="J5:J6"/>
    <mergeCell ref="K5:K6"/>
    <mergeCell ref="L5:L6"/>
    <mergeCell ref="L7:L8"/>
    <mergeCell ref="M7:M8"/>
    <mergeCell ref="A1:B2"/>
    <mergeCell ref="C1:K1"/>
    <mergeCell ref="L1:L3"/>
    <mergeCell ref="D3:E3"/>
    <mergeCell ref="A5:A6"/>
    <mergeCell ref="B5:B6"/>
    <mergeCell ref="C5:C6"/>
    <mergeCell ref="D5:D6"/>
    <mergeCell ref="E5:E6"/>
    <mergeCell ref="F5:F6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opLeftCell="D1" workbookViewId="0">
      <selection activeCell="G5" sqref="G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D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275</v>
      </c>
      <c r="E4" s="251"/>
      <c r="F4" s="3" t="s">
        <v>22</v>
      </c>
      <c r="G4" s="33">
        <v>2012</v>
      </c>
      <c r="K4" s="23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0" t="s">
        <v>5</v>
      </c>
      <c r="B7" s="232" t="s">
        <v>64</v>
      </c>
      <c r="C7" s="232" t="s">
        <v>50</v>
      </c>
      <c r="D7" s="232" t="s">
        <v>3</v>
      </c>
      <c r="E7" s="245" t="s">
        <v>23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33"/>
      <c r="E8" s="246"/>
      <c r="F8" s="244"/>
      <c r="G8" s="233"/>
      <c r="H8" s="233"/>
      <c r="I8" s="244"/>
      <c r="J8" s="246"/>
      <c r="K8" s="248"/>
      <c r="L8" s="243"/>
    </row>
    <row r="9" spans="1:24" s="6" customFormat="1" ht="45" customHeight="1" x14ac:dyDescent="0.2">
      <c r="A9" s="207" t="s">
        <v>57</v>
      </c>
      <c r="B9" s="206" t="s">
        <v>9</v>
      </c>
      <c r="C9" s="206" t="s">
        <v>58</v>
      </c>
      <c r="D9" s="205" t="s">
        <v>59</v>
      </c>
      <c r="E9" s="21" t="s">
        <v>158</v>
      </c>
      <c r="F9" s="18">
        <v>1</v>
      </c>
      <c r="G9" s="18">
        <v>9</v>
      </c>
      <c r="H9" s="20">
        <v>20</v>
      </c>
      <c r="I9" s="23">
        <f>650000*H9</f>
        <v>13000000</v>
      </c>
      <c r="J9" s="44" t="s">
        <v>264</v>
      </c>
      <c r="K9" s="43" t="s">
        <v>292</v>
      </c>
      <c r="L9" s="195" t="s">
        <v>45</v>
      </c>
    </row>
    <row r="10" spans="1:24" s="7" customFormat="1" ht="15.75" customHeight="1" thickBot="1" x14ac:dyDescent="0.25">
      <c r="A10" s="249" t="s">
        <v>0</v>
      </c>
      <c r="B10" s="250"/>
      <c r="C10" s="250"/>
      <c r="D10" s="250"/>
      <c r="E10" s="250"/>
      <c r="F10" s="250"/>
      <c r="G10" s="250"/>
      <c r="H10" s="24">
        <f>SUM(H9:H9)</f>
        <v>20</v>
      </c>
      <c r="I10" s="25">
        <f>SUM(I9:I9)</f>
        <v>13000000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B7:B8"/>
    <mergeCell ref="K7:K8"/>
    <mergeCell ref="C7:C8"/>
    <mergeCell ref="D7:D8"/>
    <mergeCell ref="E7:E8"/>
    <mergeCell ref="F7:F8"/>
    <mergeCell ref="G7:G8"/>
    <mergeCell ref="D4:E4"/>
    <mergeCell ref="L7:L8"/>
    <mergeCell ref="A10:G10"/>
    <mergeCell ref="A1:B3"/>
    <mergeCell ref="C1:J1"/>
    <mergeCell ref="H7:H8"/>
    <mergeCell ref="I7:I8"/>
    <mergeCell ref="J7:J8"/>
    <mergeCell ref="K1:K4"/>
    <mergeCell ref="A7:A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D1" workbookViewId="0">
      <selection activeCell="G4" sqref="G4"/>
    </sheetView>
  </sheetViews>
  <sheetFormatPr baseColWidth="10" defaultColWidth="7.5703125" defaultRowHeight="12" x14ac:dyDescent="0.2"/>
  <cols>
    <col min="1" max="1" width="7.5703125" style="145"/>
    <col min="2" max="2" width="8.85546875" style="145" customWidth="1"/>
    <col min="3" max="3" width="14.140625" style="145" customWidth="1"/>
    <col min="4" max="4" width="16.42578125" style="145" customWidth="1"/>
    <col min="5" max="5" width="41.42578125" style="145" customWidth="1"/>
    <col min="6" max="6" width="13.7109375" style="145" customWidth="1"/>
    <col min="7" max="7" width="15.28515625" style="145" customWidth="1"/>
    <col min="8" max="8" width="8.85546875" style="145" bestFit="1" customWidth="1"/>
    <col min="9" max="9" width="16.28515625" style="145" customWidth="1"/>
    <col min="10" max="10" width="17.42578125" style="145" customWidth="1"/>
    <col min="11" max="11" width="20.5703125" style="145" customWidth="1"/>
    <col min="12" max="12" width="19.85546875" style="145" customWidth="1"/>
    <col min="13" max="16384" width="7.5703125" style="145"/>
  </cols>
  <sheetData>
    <row r="1" spans="1:24" ht="33.75" customHeight="1" x14ac:dyDescent="0.2">
      <c r="A1" s="252"/>
      <c r="B1" s="252"/>
      <c r="C1" s="253" t="s">
        <v>21</v>
      </c>
      <c r="D1" s="253"/>
      <c r="E1" s="253"/>
      <c r="F1" s="253"/>
      <c r="G1" s="253"/>
      <c r="H1" s="253"/>
      <c r="I1" s="253"/>
      <c r="J1" s="253"/>
      <c r="K1" s="252"/>
    </row>
    <row r="2" spans="1:24" ht="12.75" customHeight="1" x14ac:dyDescent="0.2">
      <c r="A2" s="252"/>
      <c r="B2" s="252"/>
      <c r="C2" s="146"/>
      <c r="D2" s="146"/>
      <c r="G2" s="146"/>
      <c r="K2" s="252"/>
    </row>
    <row r="3" spans="1:24" ht="12.75" customHeight="1" thickBot="1" x14ac:dyDescent="0.25">
      <c r="C3" s="146" t="s">
        <v>2</v>
      </c>
      <c r="D3" s="254" t="s">
        <v>275</v>
      </c>
      <c r="E3" s="254"/>
      <c r="F3" s="146" t="s">
        <v>22</v>
      </c>
      <c r="G3" s="147">
        <v>2012</v>
      </c>
      <c r="K3" s="252"/>
    </row>
    <row r="4" spans="1:24" ht="12.75" customHeight="1" thickTop="1" thickBot="1" x14ac:dyDescent="0.25">
      <c r="C4" s="146"/>
      <c r="D4" s="148"/>
      <c r="F4" s="146"/>
      <c r="G4" s="148"/>
      <c r="K4" s="144"/>
    </row>
    <row r="5" spans="1:24" s="149" customFormat="1" ht="24.75" customHeight="1" thickTop="1" x14ac:dyDescent="0.2">
      <c r="A5" s="255" t="s">
        <v>5</v>
      </c>
      <c r="B5" s="257" t="s">
        <v>64</v>
      </c>
      <c r="C5" s="257" t="s">
        <v>50</v>
      </c>
      <c r="D5" s="257" t="s">
        <v>3</v>
      </c>
      <c r="E5" s="259" t="s">
        <v>23</v>
      </c>
      <c r="F5" s="257" t="s">
        <v>7</v>
      </c>
      <c r="G5" s="257" t="s">
        <v>8</v>
      </c>
      <c r="H5" s="257" t="s">
        <v>6</v>
      </c>
      <c r="I5" s="257" t="s">
        <v>4</v>
      </c>
      <c r="J5" s="259" t="s">
        <v>17</v>
      </c>
      <c r="K5" s="266" t="s">
        <v>13</v>
      </c>
      <c r="L5" s="261" t="s">
        <v>1</v>
      </c>
    </row>
    <row r="6" spans="1:24" s="149" customFormat="1" ht="24.75" customHeight="1" x14ac:dyDescent="0.2">
      <c r="A6" s="256"/>
      <c r="B6" s="258"/>
      <c r="C6" s="258"/>
      <c r="D6" s="258"/>
      <c r="E6" s="260"/>
      <c r="F6" s="258"/>
      <c r="G6" s="258"/>
      <c r="H6" s="258"/>
      <c r="I6" s="258"/>
      <c r="J6" s="260"/>
      <c r="K6" s="267"/>
      <c r="L6" s="262"/>
    </row>
    <row r="7" spans="1:24" s="149" customFormat="1" ht="56.25" customHeight="1" thickBot="1" x14ac:dyDescent="0.25">
      <c r="A7" s="216" t="s">
        <v>276</v>
      </c>
      <c r="B7" s="215" t="s">
        <v>9</v>
      </c>
      <c r="C7" s="215" t="s">
        <v>277</v>
      </c>
      <c r="D7" s="214" t="s">
        <v>278</v>
      </c>
      <c r="E7" s="153" t="s">
        <v>281</v>
      </c>
      <c r="F7" s="154">
        <v>4</v>
      </c>
      <c r="G7" s="208" t="s">
        <v>279</v>
      </c>
      <c r="H7" s="222">
        <v>2</v>
      </c>
      <c r="I7" s="223">
        <v>0</v>
      </c>
      <c r="J7" s="222" t="s">
        <v>282</v>
      </c>
      <c r="K7" s="224" t="s">
        <v>292</v>
      </c>
      <c r="L7" s="225" t="s">
        <v>16</v>
      </c>
    </row>
    <row r="8" spans="1:24" s="149" customFormat="1" ht="17.25" thickTop="1" thickBot="1" x14ac:dyDescent="0.25">
      <c r="A8" s="272" t="s">
        <v>0</v>
      </c>
      <c r="B8" s="273"/>
      <c r="C8" s="273"/>
      <c r="D8" s="273"/>
      <c r="E8" s="273"/>
      <c r="F8" s="273"/>
      <c r="G8" s="273"/>
      <c r="H8" s="210">
        <f>SUM(H7:H7)</f>
        <v>2</v>
      </c>
      <c r="I8" s="211">
        <f>SUM(I7:I7)</f>
        <v>0</v>
      </c>
      <c r="J8" s="212"/>
      <c r="K8" s="212"/>
      <c r="L8" s="213"/>
    </row>
    <row r="9" spans="1:24" s="149" customFormat="1" ht="12.75" thickTop="1" x14ac:dyDescent="0.2">
      <c r="A9" s="162"/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</row>
    <row r="10" spans="1:24" s="146" customFormat="1" ht="15.75" customHeight="1" x14ac:dyDescent="0.2">
      <c r="A10" s="162"/>
      <c r="B10" s="162"/>
      <c r="C10" s="163"/>
      <c r="D10" s="163"/>
      <c r="E10" s="163"/>
      <c r="F10" s="163"/>
      <c r="G10" s="163"/>
      <c r="H10" s="163"/>
      <c r="I10" s="164"/>
      <c r="J10" s="164"/>
      <c r="K10" s="165"/>
      <c r="L10" s="165"/>
    </row>
    <row r="11" spans="1:24" s="162" customFormat="1" ht="12.75" x14ac:dyDescent="0.2">
      <c r="C11" s="167"/>
      <c r="D11" s="167"/>
      <c r="E11" s="167"/>
      <c r="F11" s="168"/>
      <c r="G11" s="168"/>
      <c r="H11" s="167"/>
      <c r="I11" s="169"/>
      <c r="J11" s="169"/>
      <c r="K11" s="170"/>
      <c r="L11" s="170"/>
    </row>
    <row r="12" spans="1:24" s="162" customFormat="1" ht="25.5" customHeight="1" x14ac:dyDescent="0.2">
      <c r="C12" s="167"/>
      <c r="D12" s="167"/>
      <c r="E12" s="167"/>
      <c r="F12" s="168"/>
      <c r="G12" s="168"/>
      <c r="H12" s="167"/>
      <c r="I12" s="169"/>
      <c r="J12" s="169"/>
      <c r="K12" s="170"/>
      <c r="L12" s="170"/>
      <c r="M12" s="165"/>
      <c r="N12" s="165"/>
      <c r="O12" s="166"/>
      <c r="P12" s="166"/>
      <c r="Q12" s="166"/>
      <c r="R12" s="166"/>
      <c r="S12" s="166"/>
      <c r="T12" s="166"/>
      <c r="U12" s="166"/>
      <c r="V12" s="166"/>
      <c r="W12" s="166"/>
      <c r="X12" s="166"/>
    </row>
    <row r="13" spans="1:24" s="162" customFormat="1" ht="25.5" customHeight="1" x14ac:dyDescent="0.2">
      <c r="C13" s="167"/>
      <c r="D13" s="167"/>
      <c r="E13" s="167"/>
      <c r="F13" s="171"/>
      <c r="G13" s="171"/>
      <c r="H13" s="167"/>
      <c r="I13" s="169"/>
      <c r="J13" s="169"/>
      <c r="K13" s="172"/>
      <c r="L13" s="172"/>
      <c r="M13" s="170"/>
      <c r="N13" s="170"/>
      <c r="O13" s="166"/>
      <c r="P13" s="166"/>
      <c r="Q13" s="166"/>
      <c r="R13" s="166"/>
      <c r="S13" s="166"/>
      <c r="T13" s="166"/>
      <c r="U13" s="166"/>
      <c r="V13" s="166"/>
      <c r="W13" s="166"/>
      <c r="X13" s="166"/>
    </row>
    <row r="14" spans="1:24" s="162" customFormat="1" ht="19.5" customHeight="1" x14ac:dyDescent="0.2">
      <c r="K14" s="173"/>
      <c r="L14" s="166"/>
      <c r="M14" s="170"/>
      <c r="N14" s="170"/>
      <c r="O14" s="166"/>
      <c r="P14" s="166"/>
      <c r="Q14" s="166"/>
      <c r="R14" s="166"/>
      <c r="S14" s="166"/>
      <c r="T14" s="166"/>
      <c r="U14" s="166"/>
      <c r="V14" s="166"/>
      <c r="W14" s="166"/>
      <c r="X14" s="166"/>
    </row>
    <row r="15" spans="1:24" s="162" customFormat="1" ht="19.5" customHeight="1" x14ac:dyDescent="0.2">
      <c r="A15" s="145"/>
      <c r="B15" s="145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72"/>
      <c r="N15" s="172"/>
      <c r="O15" s="166"/>
      <c r="P15" s="166"/>
      <c r="Q15" s="166"/>
      <c r="R15" s="166"/>
      <c r="S15" s="166"/>
      <c r="T15" s="166"/>
      <c r="U15" s="166"/>
      <c r="V15" s="166"/>
      <c r="W15" s="166"/>
      <c r="X15" s="166"/>
    </row>
    <row r="16" spans="1:24" s="162" customFormat="1" x14ac:dyDescent="0.2">
      <c r="A16" s="145"/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</row>
  </sheetData>
  <mergeCells count="17">
    <mergeCell ref="A8:G8"/>
    <mergeCell ref="G5:G6"/>
    <mergeCell ref="H5:H6"/>
    <mergeCell ref="I5:I6"/>
    <mergeCell ref="J5:J6"/>
    <mergeCell ref="K5:K6"/>
    <mergeCell ref="F5:F6"/>
    <mergeCell ref="L5:L6"/>
    <mergeCell ref="A1:B2"/>
    <mergeCell ref="C1:J1"/>
    <mergeCell ref="K1:K3"/>
    <mergeCell ref="D3:E3"/>
    <mergeCell ref="A5:A6"/>
    <mergeCell ref="B5:B6"/>
    <mergeCell ref="C5:C6"/>
    <mergeCell ref="D5:D6"/>
    <mergeCell ref="E5:E6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D1" workbookViewId="0">
      <selection activeCell="G5" sqref="G5"/>
    </sheetView>
  </sheetViews>
  <sheetFormatPr baseColWidth="10" defaultColWidth="7.5703125" defaultRowHeight="12" x14ac:dyDescent="0.2"/>
  <cols>
    <col min="1" max="1" width="9" style="2" customWidth="1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D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275</v>
      </c>
      <c r="E4" s="251"/>
      <c r="F4" s="3" t="s">
        <v>22</v>
      </c>
      <c r="G4" s="33">
        <v>2012</v>
      </c>
      <c r="K4" s="23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30" t="s">
        <v>5</v>
      </c>
      <c r="B7" s="232" t="s">
        <v>64</v>
      </c>
      <c r="C7" s="232" t="s">
        <v>50</v>
      </c>
      <c r="D7" s="232" t="s">
        <v>3</v>
      </c>
      <c r="E7" s="245" t="s">
        <v>23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33"/>
      <c r="E8" s="246"/>
      <c r="F8" s="244"/>
      <c r="G8" s="233"/>
      <c r="H8" s="233"/>
      <c r="I8" s="244"/>
      <c r="J8" s="246"/>
      <c r="K8" s="248"/>
      <c r="L8" s="243"/>
    </row>
    <row r="9" spans="1:24" s="6" customFormat="1" ht="123.75" x14ac:dyDescent="0.2">
      <c r="A9" s="26" t="s">
        <v>62</v>
      </c>
      <c r="B9" s="276" t="s">
        <v>248</v>
      </c>
      <c r="C9" s="20" t="s">
        <v>250</v>
      </c>
      <c r="D9" s="28" t="s">
        <v>63</v>
      </c>
      <c r="E9" s="21" t="s">
        <v>164</v>
      </c>
      <c r="F9" s="22">
        <v>6</v>
      </c>
      <c r="G9" s="22" t="s">
        <v>16</v>
      </c>
      <c r="H9" s="20">
        <v>0</v>
      </c>
      <c r="I9" s="23">
        <v>0</v>
      </c>
      <c r="J9" s="44" t="s">
        <v>171</v>
      </c>
      <c r="K9" s="227" t="s">
        <v>292</v>
      </c>
      <c r="L9" s="274" t="s">
        <v>60</v>
      </c>
    </row>
    <row r="10" spans="1:24" s="6" customFormat="1" ht="78.75" x14ac:dyDescent="0.2">
      <c r="A10" s="26" t="s">
        <v>247</v>
      </c>
      <c r="B10" s="277"/>
      <c r="C10" s="141" t="s">
        <v>249</v>
      </c>
      <c r="D10" s="28" t="s">
        <v>251</v>
      </c>
      <c r="E10" s="21" t="s">
        <v>246</v>
      </c>
      <c r="F10" s="22">
        <v>6</v>
      </c>
      <c r="G10" s="22" t="s">
        <v>16</v>
      </c>
      <c r="H10" s="20">
        <v>0</v>
      </c>
      <c r="I10" s="23">
        <v>0</v>
      </c>
      <c r="J10" s="44" t="s">
        <v>171</v>
      </c>
      <c r="K10" s="229"/>
      <c r="L10" s="275"/>
    </row>
    <row r="11" spans="1:24" s="7" customFormat="1" ht="15.75" customHeight="1" thickBot="1" x14ac:dyDescent="0.25">
      <c r="A11" s="249" t="s">
        <v>0</v>
      </c>
      <c r="B11" s="250"/>
      <c r="C11" s="250"/>
      <c r="D11" s="250"/>
      <c r="E11" s="250"/>
      <c r="F11" s="250"/>
      <c r="G11" s="250"/>
      <c r="H11" s="24">
        <f>SUM(H9:H10)</f>
        <v>0</v>
      </c>
      <c r="I11" s="25">
        <f>SUM(I9:I10)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20">
    <mergeCell ref="K9:K10"/>
    <mergeCell ref="K7:K8"/>
    <mergeCell ref="L7:L8"/>
    <mergeCell ref="D4:E4"/>
    <mergeCell ref="A1:B3"/>
    <mergeCell ref="C1:J1"/>
    <mergeCell ref="K1:K4"/>
    <mergeCell ref="A7:A8"/>
    <mergeCell ref="B7:B8"/>
    <mergeCell ref="C7:C8"/>
    <mergeCell ref="J7:J8"/>
    <mergeCell ref="E7:E8"/>
    <mergeCell ref="F7:F8"/>
    <mergeCell ref="L9:L10"/>
    <mergeCell ref="D7:D8"/>
    <mergeCell ref="A11:G11"/>
    <mergeCell ref="B9:B10"/>
    <mergeCell ref="G7:G8"/>
    <mergeCell ref="H7:H8"/>
    <mergeCell ref="I7:I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opLeftCell="D1" workbookViewId="0">
      <selection activeCell="G5" sqref="G5"/>
    </sheetView>
  </sheetViews>
  <sheetFormatPr baseColWidth="10" defaultColWidth="7.5703125" defaultRowHeight="12" x14ac:dyDescent="0.2"/>
  <cols>
    <col min="1" max="1" width="10" style="145" customWidth="1"/>
    <col min="2" max="2" width="8.85546875" style="145" customWidth="1"/>
    <col min="3" max="3" width="16.5703125" style="145" customWidth="1"/>
    <col min="4" max="4" width="16.42578125" style="145" customWidth="1"/>
    <col min="5" max="5" width="24.28515625" style="145" customWidth="1"/>
    <col min="6" max="6" width="13.7109375" style="145" customWidth="1"/>
    <col min="7" max="7" width="15.28515625" style="145" customWidth="1"/>
    <col min="8" max="8" width="8.85546875" style="145" bestFit="1" customWidth="1"/>
    <col min="9" max="9" width="16" style="145" customWidth="1"/>
    <col min="10" max="10" width="12.42578125" style="145" customWidth="1"/>
    <col min="11" max="11" width="20.5703125" style="145" customWidth="1"/>
    <col min="12" max="12" width="19.85546875" style="145" customWidth="1"/>
    <col min="13" max="13" width="14.7109375" style="145" customWidth="1"/>
    <col min="14" max="16384" width="7.5703125" style="145"/>
  </cols>
  <sheetData>
    <row r="1" spans="1:24" ht="33.75" customHeight="1" x14ac:dyDescent="0.2">
      <c r="A1" s="252"/>
      <c r="B1" s="252"/>
      <c r="C1" s="253" t="s">
        <v>21</v>
      </c>
      <c r="D1" s="253"/>
      <c r="E1" s="253"/>
      <c r="F1" s="253"/>
      <c r="G1" s="253"/>
      <c r="H1" s="253"/>
      <c r="I1" s="253"/>
      <c r="J1" s="253"/>
      <c r="K1" s="252"/>
    </row>
    <row r="2" spans="1:24" ht="12.75" customHeight="1" x14ac:dyDescent="0.2">
      <c r="A2" s="252"/>
      <c r="B2" s="252"/>
      <c r="C2" s="146"/>
      <c r="D2" s="146"/>
      <c r="G2" s="146"/>
      <c r="K2" s="252"/>
    </row>
    <row r="3" spans="1:24" ht="20.25" customHeight="1" x14ac:dyDescent="0.2">
      <c r="A3" s="252"/>
      <c r="B3" s="252"/>
      <c r="K3" s="252"/>
    </row>
    <row r="4" spans="1:24" ht="12.75" customHeight="1" thickBot="1" x14ac:dyDescent="0.25">
      <c r="C4" s="146" t="s">
        <v>2</v>
      </c>
      <c r="D4" s="251" t="s">
        <v>275</v>
      </c>
      <c r="E4" s="251"/>
      <c r="F4" s="146" t="s">
        <v>22</v>
      </c>
      <c r="G4" s="147">
        <v>2012</v>
      </c>
      <c r="K4" s="252"/>
    </row>
    <row r="5" spans="1:24" ht="12.75" customHeight="1" thickTop="1" x14ac:dyDescent="0.2">
      <c r="C5" s="146"/>
      <c r="D5" s="148"/>
      <c r="F5" s="146"/>
      <c r="G5" s="148"/>
      <c r="K5" s="144"/>
    </row>
    <row r="6" spans="1:24" ht="12.75" customHeight="1" thickBot="1" x14ac:dyDescent="0.25">
      <c r="C6" s="146"/>
      <c r="D6" s="146"/>
      <c r="G6" s="146"/>
    </row>
    <row r="7" spans="1:24" s="149" customFormat="1" ht="24.75" customHeight="1" thickTop="1" x14ac:dyDescent="0.2">
      <c r="A7" s="255" t="s">
        <v>5</v>
      </c>
      <c r="B7" s="257" t="s">
        <v>64</v>
      </c>
      <c r="C7" s="257" t="s">
        <v>50</v>
      </c>
      <c r="D7" s="259" t="s">
        <v>3</v>
      </c>
      <c r="E7" s="259" t="s">
        <v>23</v>
      </c>
      <c r="F7" s="257" t="s">
        <v>7</v>
      </c>
      <c r="G7" s="257" t="s">
        <v>8</v>
      </c>
      <c r="H7" s="257" t="s">
        <v>6</v>
      </c>
      <c r="I7" s="278" t="s">
        <v>258</v>
      </c>
      <c r="J7" s="257" t="s">
        <v>4</v>
      </c>
      <c r="K7" s="259" t="s">
        <v>17</v>
      </c>
      <c r="L7" s="266" t="s">
        <v>13</v>
      </c>
      <c r="M7" s="261" t="s">
        <v>1</v>
      </c>
    </row>
    <row r="8" spans="1:24" s="149" customFormat="1" ht="24.75" customHeight="1" x14ac:dyDescent="0.2">
      <c r="A8" s="256"/>
      <c r="B8" s="258"/>
      <c r="C8" s="258"/>
      <c r="D8" s="260"/>
      <c r="E8" s="260"/>
      <c r="F8" s="258"/>
      <c r="G8" s="258"/>
      <c r="H8" s="258"/>
      <c r="I8" s="279"/>
      <c r="J8" s="258"/>
      <c r="K8" s="260"/>
      <c r="L8" s="267"/>
      <c r="M8" s="262"/>
    </row>
    <row r="9" spans="1:24" s="149" customFormat="1" ht="78.75" x14ac:dyDescent="0.2">
      <c r="A9" s="150" t="s">
        <v>43</v>
      </c>
      <c r="B9" s="151" t="s">
        <v>10</v>
      </c>
      <c r="C9" s="151" t="s">
        <v>44</v>
      </c>
      <c r="D9" s="175" t="s">
        <v>259</v>
      </c>
      <c r="E9" s="153" t="s">
        <v>260</v>
      </c>
      <c r="F9" s="154">
        <v>1</v>
      </c>
      <c r="G9" s="154">
        <v>10</v>
      </c>
      <c r="H9" s="155">
        <v>5</v>
      </c>
      <c r="I9" s="156">
        <v>0</v>
      </c>
      <c r="J9" s="156">
        <v>0</v>
      </c>
      <c r="K9" s="174" t="s">
        <v>171</v>
      </c>
      <c r="L9" s="152" t="s">
        <v>292</v>
      </c>
      <c r="M9" s="196" t="s">
        <v>170</v>
      </c>
    </row>
    <row r="10" spans="1:24" s="146" customFormat="1" ht="15.75" customHeight="1" thickBot="1" x14ac:dyDescent="0.25">
      <c r="A10" s="263" t="s">
        <v>0</v>
      </c>
      <c r="B10" s="264"/>
      <c r="C10" s="264"/>
      <c r="D10" s="264"/>
      <c r="E10" s="264"/>
      <c r="F10" s="264"/>
      <c r="G10" s="264"/>
      <c r="H10" s="157">
        <f>SUM(H9:H9)</f>
        <v>5</v>
      </c>
      <c r="I10" s="159">
        <f>SUM(I9:I9)</f>
        <v>0</v>
      </c>
      <c r="J10" s="160">
        <f>SUM(J9:J9)</f>
        <v>0</v>
      </c>
      <c r="K10" s="160"/>
      <c r="L10" s="192"/>
      <c r="M10" s="161"/>
    </row>
    <row r="11" spans="1:24" s="162" customFormat="1" ht="25.5" customHeight="1" thickTop="1" x14ac:dyDescent="0.2">
      <c r="C11" s="163"/>
      <c r="D11" s="163"/>
      <c r="E11" s="163"/>
      <c r="F11" s="163"/>
      <c r="G11" s="163"/>
      <c r="H11" s="163"/>
      <c r="I11" s="164"/>
      <c r="J11" s="164"/>
      <c r="K11" s="165"/>
      <c r="L11" s="165"/>
      <c r="M11" s="165"/>
      <c r="N11" s="165"/>
      <c r="O11" s="166"/>
      <c r="P11" s="166"/>
      <c r="Q11" s="166"/>
      <c r="R11" s="166"/>
      <c r="S11" s="166"/>
      <c r="T11" s="166"/>
      <c r="U11" s="166"/>
      <c r="V11" s="166"/>
      <c r="W11" s="166"/>
      <c r="X11" s="166"/>
    </row>
    <row r="12" spans="1:24" s="162" customFormat="1" ht="25.5" customHeight="1" x14ac:dyDescent="0.2">
      <c r="A12" s="194"/>
      <c r="C12" s="167"/>
      <c r="D12" s="167"/>
      <c r="E12" s="167"/>
      <c r="F12" s="168"/>
      <c r="G12" s="168"/>
      <c r="H12" s="167"/>
      <c r="I12" s="169"/>
      <c r="J12" s="169"/>
      <c r="K12" s="170"/>
      <c r="L12" s="170"/>
      <c r="M12" s="170"/>
      <c r="N12" s="170"/>
      <c r="O12" s="166"/>
      <c r="P12" s="166"/>
      <c r="Q12" s="166"/>
      <c r="R12" s="166"/>
      <c r="S12" s="166"/>
      <c r="T12" s="166"/>
      <c r="U12" s="166"/>
      <c r="V12" s="166"/>
      <c r="W12" s="166"/>
      <c r="X12" s="166"/>
    </row>
    <row r="13" spans="1:24" s="162" customFormat="1" ht="19.5" customHeight="1" x14ac:dyDescent="0.2">
      <c r="C13" s="167"/>
      <c r="D13" s="167"/>
      <c r="E13" s="167"/>
      <c r="F13" s="168"/>
      <c r="G13" s="168"/>
      <c r="H13" s="167"/>
      <c r="I13" s="169"/>
      <c r="J13" s="169"/>
      <c r="K13" s="170"/>
      <c r="L13" s="170"/>
      <c r="M13" s="170"/>
      <c r="N13" s="170"/>
      <c r="O13" s="166"/>
      <c r="P13" s="166"/>
      <c r="Q13" s="166"/>
      <c r="R13" s="166"/>
      <c r="S13" s="166"/>
      <c r="T13" s="166"/>
      <c r="U13" s="166"/>
      <c r="V13" s="166"/>
      <c r="W13" s="166"/>
      <c r="X13" s="166"/>
    </row>
    <row r="14" spans="1:24" s="162" customFormat="1" ht="19.5" customHeight="1" x14ac:dyDescent="0.2">
      <c r="C14" s="167"/>
      <c r="D14" s="167"/>
      <c r="E14" s="167"/>
      <c r="F14" s="171"/>
      <c r="G14" s="171"/>
      <c r="H14" s="167"/>
      <c r="I14" s="169"/>
      <c r="J14" s="169"/>
      <c r="K14" s="172"/>
      <c r="L14" s="172"/>
      <c r="M14" s="172"/>
      <c r="N14" s="172"/>
      <c r="O14" s="166"/>
      <c r="P14" s="166"/>
      <c r="Q14" s="166"/>
      <c r="R14" s="166"/>
      <c r="S14" s="166"/>
      <c r="T14" s="166"/>
      <c r="U14" s="166"/>
      <c r="V14" s="166"/>
      <c r="W14" s="166"/>
      <c r="X14" s="166"/>
    </row>
    <row r="15" spans="1:24" s="162" customFormat="1" ht="12.75" x14ac:dyDescent="0.2">
      <c r="J15" s="169"/>
      <c r="K15" s="173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</row>
    <row r="16" spans="1:24" ht="12.75" x14ac:dyDescent="0.2">
      <c r="J16" s="169"/>
    </row>
    <row r="17" spans="10:10" ht="12.75" x14ac:dyDescent="0.2">
      <c r="J17" s="169"/>
    </row>
    <row r="18" spans="10:10" x14ac:dyDescent="0.2">
      <c r="J18" s="162"/>
    </row>
    <row r="36" spans="9:9" x14ac:dyDescent="0.2">
      <c r="I36" s="193"/>
    </row>
    <row r="37" spans="9:9" x14ac:dyDescent="0.2">
      <c r="I37" s="193"/>
    </row>
    <row r="38" spans="9:9" x14ac:dyDescent="0.2">
      <c r="I38" s="193"/>
    </row>
    <row r="39" spans="9:9" x14ac:dyDescent="0.2">
      <c r="I39" s="193"/>
    </row>
    <row r="40" spans="9:9" x14ac:dyDescent="0.2">
      <c r="I40" s="193"/>
    </row>
    <row r="41" spans="9:9" x14ac:dyDescent="0.2">
      <c r="I41" s="193"/>
    </row>
    <row r="42" spans="9:9" x14ac:dyDescent="0.2">
      <c r="I42" s="193"/>
    </row>
    <row r="43" spans="9:9" x14ac:dyDescent="0.2">
      <c r="I43" s="193"/>
    </row>
    <row r="44" spans="9:9" x14ac:dyDescent="0.2">
      <c r="I44" s="193"/>
    </row>
    <row r="45" spans="9:9" x14ac:dyDescent="0.2">
      <c r="I45" s="193"/>
    </row>
    <row r="46" spans="9:9" x14ac:dyDescent="0.2">
      <c r="I46" s="193"/>
    </row>
    <row r="47" spans="9:9" x14ac:dyDescent="0.2">
      <c r="I47" s="193"/>
    </row>
    <row r="48" spans="9:9" x14ac:dyDescent="0.2">
      <c r="I48" s="193"/>
    </row>
    <row r="49" spans="9:9" x14ac:dyDescent="0.2">
      <c r="I49" s="193"/>
    </row>
    <row r="50" spans="9:9" x14ac:dyDescent="0.2">
      <c r="I50" s="193"/>
    </row>
    <row r="51" spans="9:9" x14ac:dyDescent="0.2">
      <c r="I51" s="193"/>
    </row>
    <row r="52" spans="9:9" x14ac:dyDescent="0.2">
      <c r="I52" s="193"/>
    </row>
  </sheetData>
  <mergeCells count="18">
    <mergeCell ref="A1:B3"/>
    <mergeCell ref="C1:J1"/>
    <mergeCell ref="K1:K4"/>
    <mergeCell ref="D4:E4"/>
    <mergeCell ref="A7:A8"/>
    <mergeCell ref="B7:B8"/>
    <mergeCell ref="C7:C8"/>
    <mergeCell ref="F7:F8"/>
    <mergeCell ref="M7:M8"/>
    <mergeCell ref="J7:J8"/>
    <mergeCell ref="K7:K8"/>
    <mergeCell ref="L7:L8"/>
    <mergeCell ref="A10:G10"/>
    <mergeCell ref="G7:G8"/>
    <mergeCell ref="H7:H8"/>
    <mergeCell ref="I7:I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topLeftCell="D1" workbookViewId="0">
      <selection activeCell="L14" sqref="L14"/>
    </sheetView>
  </sheetViews>
  <sheetFormatPr baseColWidth="10" defaultColWidth="7.5703125" defaultRowHeight="12" x14ac:dyDescent="0.2"/>
  <cols>
    <col min="1" max="1" width="9.42578125" style="145" customWidth="1"/>
    <col min="2" max="2" width="8.85546875" style="145" customWidth="1"/>
    <col min="3" max="3" width="19.85546875" style="145" customWidth="1"/>
    <col min="4" max="4" width="16.42578125" style="145" customWidth="1"/>
    <col min="5" max="5" width="26.140625" style="145" customWidth="1"/>
    <col min="6" max="6" width="13.7109375" style="145" customWidth="1"/>
    <col min="7" max="7" width="15.28515625" style="145" customWidth="1"/>
    <col min="8" max="8" width="8.85546875" style="145" bestFit="1" customWidth="1"/>
    <col min="9" max="9" width="13.5703125" style="145" customWidth="1"/>
    <col min="10" max="10" width="19.28515625" style="145" customWidth="1"/>
    <col min="11" max="11" width="15.140625" style="145" customWidth="1"/>
    <col min="12" max="12" width="20.5703125" style="145" customWidth="1"/>
    <col min="13" max="13" width="19.85546875" style="145" customWidth="1"/>
    <col min="14" max="16384" width="7.5703125" style="145"/>
  </cols>
  <sheetData>
    <row r="1" spans="1:25" ht="33.75" customHeight="1" x14ac:dyDescent="0.2">
      <c r="A1" s="252"/>
      <c r="B1" s="252"/>
      <c r="C1" s="253" t="s">
        <v>21</v>
      </c>
      <c r="D1" s="253"/>
      <c r="E1" s="253"/>
      <c r="F1" s="253"/>
      <c r="G1" s="253"/>
      <c r="H1" s="253"/>
      <c r="I1" s="253"/>
      <c r="J1" s="253"/>
      <c r="K1" s="253"/>
      <c r="L1" s="252"/>
    </row>
    <row r="2" spans="1:25" ht="12.75" customHeight="1" x14ac:dyDescent="0.2">
      <c r="A2" s="252"/>
      <c r="B2" s="252"/>
      <c r="C2" s="146"/>
      <c r="D2" s="146"/>
      <c r="G2" s="146"/>
      <c r="L2" s="252"/>
    </row>
    <row r="3" spans="1:25" ht="20.25" customHeight="1" x14ac:dyDescent="0.2">
      <c r="A3" s="252"/>
      <c r="B3" s="252"/>
      <c r="L3" s="252"/>
    </row>
    <row r="4" spans="1:25" ht="12.75" customHeight="1" thickBot="1" x14ac:dyDescent="0.25">
      <c r="C4" s="146" t="s">
        <v>2</v>
      </c>
      <c r="D4" s="251" t="s">
        <v>275</v>
      </c>
      <c r="E4" s="251"/>
      <c r="G4" s="146" t="s">
        <v>22</v>
      </c>
      <c r="H4" s="147">
        <v>2011</v>
      </c>
      <c r="L4" s="252"/>
    </row>
    <row r="5" spans="1:25" ht="12.75" customHeight="1" thickTop="1" x14ac:dyDescent="0.2">
      <c r="C5" s="146"/>
      <c r="D5" s="148"/>
      <c r="F5" s="146"/>
      <c r="G5" s="148"/>
      <c r="L5" s="144"/>
    </row>
    <row r="6" spans="1:25" ht="12.75" customHeight="1" thickBot="1" x14ac:dyDescent="0.25">
      <c r="C6" s="146"/>
      <c r="D6" s="146"/>
      <c r="G6" s="146"/>
    </row>
    <row r="7" spans="1:25" s="149" customFormat="1" ht="24.75" customHeight="1" thickTop="1" x14ac:dyDescent="0.2">
      <c r="A7" s="255" t="s">
        <v>5</v>
      </c>
      <c r="B7" s="257" t="s">
        <v>64</v>
      </c>
      <c r="C7" s="257" t="s">
        <v>50</v>
      </c>
      <c r="D7" s="257" t="s">
        <v>68</v>
      </c>
      <c r="E7" s="259" t="s">
        <v>23</v>
      </c>
      <c r="F7" s="257" t="s">
        <v>7</v>
      </c>
      <c r="G7" s="257" t="s">
        <v>8</v>
      </c>
      <c r="H7" s="257" t="s">
        <v>6</v>
      </c>
      <c r="I7" s="259" t="s">
        <v>226</v>
      </c>
      <c r="J7" s="257" t="s">
        <v>4</v>
      </c>
      <c r="K7" s="259" t="s">
        <v>17</v>
      </c>
      <c r="L7" s="266" t="s">
        <v>13</v>
      </c>
      <c r="M7" s="261" t="s">
        <v>1</v>
      </c>
    </row>
    <row r="8" spans="1:25" s="149" customFormat="1" ht="24.75" customHeight="1" x14ac:dyDescent="0.2">
      <c r="A8" s="256"/>
      <c r="B8" s="258"/>
      <c r="C8" s="258"/>
      <c r="D8" s="258"/>
      <c r="E8" s="260"/>
      <c r="F8" s="258"/>
      <c r="G8" s="258"/>
      <c r="H8" s="258"/>
      <c r="I8" s="260"/>
      <c r="J8" s="258"/>
      <c r="K8" s="260"/>
      <c r="L8" s="267"/>
      <c r="M8" s="262"/>
    </row>
    <row r="9" spans="1:25" s="149" customFormat="1" ht="45" x14ac:dyDescent="0.2">
      <c r="A9" s="150" t="s">
        <v>227</v>
      </c>
      <c r="B9" s="151" t="s">
        <v>10</v>
      </c>
      <c r="C9" s="151" t="s">
        <v>228</v>
      </c>
      <c r="D9" s="152" t="s">
        <v>229</v>
      </c>
      <c r="E9" s="153" t="s">
        <v>230</v>
      </c>
      <c r="F9" s="154">
        <v>6</v>
      </c>
      <c r="G9" s="154">
        <v>11</v>
      </c>
      <c r="H9" s="155">
        <v>5</v>
      </c>
      <c r="I9" s="156">
        <v>29647</v>
      </c>
      <c r="J9" s="156">
        <f>I9*H9</f>
        <v>148235</v>
      </c>
      <c r="K9" s="282" t="s">
        <v>172</v>
      </c>
      <c r="L9" s="284" t="s">
        <v>292</v>
      </c>
      <c r="M9" s="280" t="s">
        <v>169</v>
      </c>
    </row>
    <row r="10" spans="1:25" s="149" customFormat="1" ht="45" customHeight="1" x14ac:dyDescent="0.2">
      <c r="A10" s="150" t="s">
        <v>244</v>
      </c>
      <c r="B10" s="151" t="s">
        <v>10</v>
      </c>
      <c r="C10" s="151" t="s">
        <v>228</v>
      </c>
      <c r="D10" s="152" t="s">
        <v>231</v>
      </c>
      <c r="E10" s="153" t="s">
        <v>245</v>
      </c>
      <c r="F10" s="154">
        <v>6</v>
      </c>
      <c r="G10" s="154">
        <v>11</v>
      </c>
      <c r="H10" s="155">
        <v>5</v>
      </c>
      <c r="I10" s="156">
        <v>0</v>
      </c>
      <c r="J10" s="156">
        <f>I10*H10</f>
        <v>0</v>
      </c>
      <c r="K10" s="283"/>
      <c r="L10" s="285"/>
      <c r="M10" s="281"/>
    </row>
    <row r="11" spans="1:25" s="146" customFormat="1" ht="15.75" customHeight="1" thickBot="1" x14ac:dyDescent="0.25">
      <c r="A11" s="263" t="s">
        <v>0</v>
      </c>
      <c r="B11" s="264"/>
      <c r="C11" s="264"/>
      <c r="D11" s="264"/>
      <c r="E11" s="264"/>
      <c r="F11" s="264"/>
      <c r="G11" s="264"/>
      <c r="H11" s="157">
        <f>SUM(H9:H10)</f>
        <v>10</v>
      </c>
      <c r="I11" s="158">
        <f>SUM(I9:I10)</f>
        <v>29647</v>
      </c>
      <c r="J11" s="159">
        <f>SUM(J9:J10)</f>
        <v>148235</v>
      </c>
      <c r="K11" s="160"/>
      <c r="L11" s="160"/>
      <c r="M11" s="161"/>
    </row>
    <row r="12" spans="1:25" s="162" customFormat="1" ht="12.75" thickTop="1" x14ac:dyDescent="0.2"/>
    <row r="13" spans="1:25" s="162" customFormat="1" ht="25.5" customHeight="1" x14ac:dyDescent="0.2">
      <c r="C13" s="163"/>
      <c r="D13" s="163"/>
      <c r="E13" s="163"/>
      <c r="F13" s="163"/>
      <c r="G13" s="163"/>
      <c r="H13" s="163"/>
      <c r="I13" s="163"/>
      <c r="J13" s="164"/>
      <c r="K13" s="164"/>
      <c r="L13" s="165"/>
      <c r="M13" s="165"/>
      <c r="N13" s="165"/>
      <c r="O13" s="165"/>
      <c r="P13" s="166"/>
      <c r="Q13" s="166"/>
      <c r="R13" s="166"/>
      <c r="S13" s="166"/>
      <c r="T13" s="166"/>
      <c r="U13" s="166"/>
      <c r="V13" s="166"/>
      <c r="W13" s="166"/>
      <c r="X13" s="166"/>
      <c r="Y13" s="166"/>
    </row>
    <row r="14" spans="1:25" s="162" customFormat="1" ht="25.5" customHeight="1" x14ac:dyDescent="0.2">
      <c r="C14" s="167"/>
      <c r="D14" s="167"/>
      <c r="E14" s="167"/>
      <c r="F14" s="168"/>
      <c r="G14" s="168"/>
      <c r="H14" s="167"/>
      <c r="I14" s="167"/>
      <c r="J14" s="169"/>
      <c r="K14" s="169"/>
      <c r="L14" s="170"/>
      <c r="M14" s="170"/>
      <c r="N14" s="170"/>
      <c r="O14" s="170"/>
      <c r="P14" s="166"/>
      <c r="Q14" s="166"/>
      <c r="R14" s="166"/>
      <c r="S14" s="166"/>
      <c r="T14" s="166"/>
      <c r="U14" s="166"/>
      <c r="V14" s="166"/>
      <c r="W14" s="166"/>
      <c r="X14" s="166"/>
      <c r="Y14" s="166"/>
    </row>
    <row r="15" spans="1:25" s="162" customFormat="1" ht="19.5" customHeight="1" x14ac:dyDescent="0.2">
      <c r="C15" s="167"/>
      <c r="D15" s="167"/>
      <c r="E15" s="167"/>
      <c r="F15" s="168"/>
      <c r="G15" s="168"/>
      <c r="H15" s="167"/>
      <c r="I15" s="167"/>
      <c r="J15" s="169"/>
      <c r="K15" s="169"/>
      <c r="L15" s="170"/>
      <c r="M15" s="170"/>
      <c r="N15" s="170"/>
      <c r="O15" s="170"/>
      <c r="P15" s="166"/>
      <c r="Q15" s="166"/>
      <c r="R15" s="166"/>
      <c r="S15" s="166"/>
      <c r="T15" s="166"/>
      <c r="U15" s="166"/>
      <c r="V15" s="166"/>
      <c r="W15" s="166"/>
      <c r="X15" s="166"/>
      <c r="Y15" s="166"/>
    </row>
    <row r="16" spans="1:25" s="162" customFormat="1" ht="19.5" customHeight="1" x14ac:dyDescent="0.2">
      <c r="C16" s="167"/>
      <c r="D16" s="167"/>
      <c r="E16" s="167"/>
      <c r="F16" s="171"/>
      <c r="G16" s="171"/>
      <c r="H16" s="167"/>
      <c r="I16" s="167"/>
      <c r="J16" s="169"/>
      <c r="K16" s="169"/>
      <c r="L16" s="172"/>
      <c r="M16" s="172"/>
      <c r="N16" s="172"/>
      <c r="O16" s="172"/>
      <c r="P16" s="166"/>
      <c r="Q16" s="166"/>
      <c r="R16" s="166"/>
      <c r="S16" s="166"/>
      <c r="T16" s="166"/>
      <c r="U16" s="166"/>
      <c r="V16" s="166"/>
      <c r="W16" s="166"/>
      <c r="X16" s="166"/>
      <c r="Y16" s="166"/>
    </row>
    <row r="17" spans="12:25" s="162" customFormat="1" x14ac:dyDescent="0.2">
      <c r="L17" s="173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</row>
  </sheetData>
  <mergeCells count="21">
    <mergeCell ref="A11:G11"/>
    <mergeCell ref="G7:G8"/>
    <mergeCell ref="H7:H8"/>
    <mergeCell ref="I7:I8"/>
    <mergeCell ref="J7:J8"/>
    <mergeCell ref="D7:D8"/>
    <mergeCell ref="M9:M10"/>
    <mergeCell ref="M7:M8"/>
    <mergeCell ref="K9:K10"/>
    <mergeCell ref="L9:L10"/>
    <mergeCell ref="L7:L8"/>
    <mergeCell ref="K7:K8"/>
    <mergeCell ref="F7:F8"/>
    <mergeCell ref="E7:E8"/>
    <mergeCell ref="A1:B3"/>
    <mergeCell ref="C1:K1"/>
    <mergeCell ref="L1:L4"/>
    <mergeCell ref="D4:E4"/>
    <mergeCell ref="A7:A8"/>
    <mergeCell ref="B7:B8"/>
    <mergeCell ref="C7:C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D1" workbookViewId="0">
      <selection activeCell="K14" sqref="K1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2.5703125" style="2" customWidth="1"/>
    <col min="5" max="5" width="16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34"/>
    </row>
    <row r="2" spans="1:24" ht="12.75" customHeight="1" x14ac:dyDescent="0.2">
      <c r="A2" s="234"/>
      <c r="B2" s="234"/>
      <c r="C2" s="3"/>
      <c r="E2" s="3"/>
      <c r="G2" s="3"/>
      <c r="K2" s="234"/>
    </row>
    <row r="3" spans="1:24" ht="20.25" customHeight="1" x14ac:dyDescent="0.2">
      <c r="A3" s="234"/>
      <c r="B3" s="234"/>
      <c r="K3" s="234"/>
    </row>
    <row r="4" spans="1:24" ht="12.75" customHeight="1" thickBot="1" x14ac:dyDescent="0.25">
      <c r="C4" s="3" t="s">
        <v>2</v>
      </c>
      <c r="D4" s="251" t="s">
        <v>275</v>
      </c>
      <c r="E4" s="251"/>
      <c r="F4" s="3" t="s">
        <v>22</v>
      </c>
      <c r="G4" s="33">
        <v>2011</v>
      </c>
      <c r="K4" s="234"/>
    </row>
    <row r="5" spans="1:24" ht="12.75" customHeight="1" thickTop="1" x14ac:dyDescent="0.2">
      <c r="C5" s="3"/>
      <c r="E5" s="32"/>
      <c r="F5" s="3"/>
      <c r="G5" s="32"/>
      <c r="K5" s="34"/>
    </row>
    <row r="6" spans="1:24" ht="12.75" customHeight="1" thickBot="1" x14ac:dyDescent="0.25">
      <c r="C6" s="3"/>
      <c r="E6" s="3"/>
      <c r="G6" s="3"/>
    </row>
    <row r="7" spans="1:24" s="6" customFormat="1" ht="24.75" customHeight="1" thickTop="1" x14ac:dyDescent="0.2">
      <c r="A7" s="230" t="s">
        <v>5</v>
      </c>
      <c r="B7" s="232" t="s">
        <v>64</v>
      </c>
      <c r="C7" s="232" t="s">
        <v>50</v>
      </c>
      <c r="D7" s="245" t="s">
        <v>68</v>
      </c>
      <c r="E7" s="232" t="s">
        <v>3</v>
      </c>
      <c r="F7" s="232" t="s">
        <v>7</v>
      </c>
      <c r="G7" s="232" t="s">
        <v>8</v>
      </c>
      <c r="H7" s="232" t="s">
        <v>6</v>
      </c>
      <c r="I7" s="232" t="s">
        <v>4</v>
      </c>
      <c r="J7" s="245" t="s">
        <v>17</v>
      </c>
      <c r="K7" s="247" t="s">
        <v>13</v>
      </c>
      <c r="L7" s="242" t="s">
        <v>1</v>
      </c>
    </row>
    <row r="8" spans="1:24" s="6" customFormat="1" ht="24.75" customHeight="1" x14ac:dyDescent="0.2">
      <c r="A8" s="231"/>
      <c r="B8" s="233"/>
      <c r="C8" s="244"/>
      <c r="D8" s="246"/>
      <c r="E8" s="233"/>
      <c r="F8" s="244"/>
      <c r="G8" s="233"/>
      <c r="H8" s="233"/>
      <c r="I8" s="244"/>
      <c r="J8" s="246"/>
      <c r="K8" s="248"/>
      <c r="L8" s="243"/>
    </row>
    <row r="9" spans="1:24" s="6" customFormat="1" ht="22.5" customHeight="1" x14ac:dyDescent="0.2">
      <c r="A9" s="26" t="s">
        <v>165</v>
      </c>
      <c r="B9" s="276" t="s">
        <v>10</v>
      </c>
      <c r="C9" s="276" t="s">
        <v>14</v>
      </c>
      <c r="D9" s="21" t="s">
        <v>225</v>
      </c>
      <c r="E9" s="43" t="s">
        <v>255</v>
      </c>
      <c r="F9" s="22">
        <v>6</v>
      </c>
      <c r="G9" s="22">
        <v>9</v>
      </c>
      <c r="H9" s="20">
        <v>5</v>
      </c>
      <c r="I9" s="23">
        <v>0</v>
      </c>
      <c r="J9" s="286" t="s">
        <v>172</v>
      </c>
      <c r="K9" s="227" t="s">
        <v>292</v>
      </c>
      <c r="L9" s="235" t="s">
        <v>169</v>
      </c>
    </row>
    <row r="10" spans="1:24" s="149" customFormat="1" ht="22.5" customHeight="1" x14ac:dyDescent="0.2">
      <c r="A10" s="150" t="s">
        <v>165</v>
      </c>
      <c r="B10" s="288"/>
      <c r="C10" s="288"/>
      <c r="D10" s="153" t="s">
        <v>243</v>
      </c>
      <c r="E10" s="152" t="s">
        <v>256</v>
      </c>
      <c r="F10" s="154">
        <v>6</v>
      </c>
      <c r="G10" s="154">
        <v>9</v>
      </c>
      <c r="H10" s="155">
        <v>5</v>
      </c>
      <c r="I10" s="156">
        <v>0</v>
      </c>
      <c r="J10" s="287"/>
      <c r="K10" s="229"/>
      <c r="L10" s="237"/>
    </row>
    <row r="11" spans="1:24" s="7" customFormat="1" ht="15.75" customHeight="1" thickBot="1" x14ac:dyDescent="0.25">
      <c r="A11" s="249" t="s">
        <v>0</v>
      </c>
      <c r="B11" s="250"/>
      <c r="C11" s="250"/>
      <c r="D11" s="250"/>
      <c r="E11" s="250"/>
      <c r="F11" s="250"/>
      <c r="G11" s="250"/>
      <c r="H11" s="24">
        <f>SUM(H9:H10)</f>
        <v>10</v>
      </c>
      <c r="I11" s="25">
        <f>SUM(I9:I9)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22">
    <mergeCell ref="D4:E4"/>
    <mergeCell ref="L9:L10"/>
    <mergeCell ref="E7:E8"/>
    <mergeCell ref="A1:B3"/>
    <mergeCell ref="C1:J1"/>
    <mergeCell ref="K1:K4"/>
    <mergeCell ref="A7:A8"/>
    <mergeCell ref="B7:B8"/>
    <mergeCell ref="C7:C8"/>
    <mergeCell ref="L7:L8"/>
    <mergeCell ref="J7:J8"/>
    <mergeCell ref="K7:K8"/>
    <mergeCell ref="F7:F8"/>
    <mergeCell ref="C9:C10"/>
    <mergeCell ref="B9:B10"/>
    <mergeCell ref="I7:I8"/>
    <mergeCell ref="J9:J10"/>
    <mergeCell ref="K9:K10"/>
    <mergeCell ref="H7:H8"/>
    <mergeCell ref="D7:D8"/>
    <mergeCell ref="A11:G11"/>
    <mergeCell ref="G7:G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opLeftCell="A51" zoomScaleNormal="100" workbookViewId="0">
      <selection activeCell="L69" sqref="L69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41"/>
      <c r="L1" s="241"/>
    </row>
    <row r="2" spans="1:13" ht="12.75" customHeight="1" x14ac:dyDescent="0.2">
      <c r="A2" s="234"/>
      <c r="B2" s="234"/>
      <c r="C2" s="3"/>
      <c r="D2" s="3"/>
      <c r="E2" s="3"/>
      <c r="H2" s="3"/>
    </row>
    <row r="3" spans="1:13" ht="20.25" customHeight="1" x14ac:dyDescent="0.2">
      <c r="A3" s="234"/>
      <c r="B3" s="234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51" t="s">
        <v>275</v>
      </c>
      <c r="E5" s="251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8" t="s">
        <v>64</v>
      </c>
      <c r="B11" s="114" t="s">
        <v>50</v>
      </c>
      <c r="C11" s="98" t="s">
        <v>5</v>
      </c>
      <c r="D11" s="98" t="s">
        <v>68</v>
      </c>
      <c r="E11" s="98" t="s">
        <v>3</v>
      </c>
      <c r="F11" s="101" t="s">
        <v>144</v>
      </c>
      <c r="G11" s="99" t="s">
        <v>24</v>
      </c>
      <c r="H11" s="98" t="s">
        <v>25</v>
      </c>
      <c r="I11" s="98" t="s">
        <v>46</v>
      </c>
      <c r="J11" s="99" t="s">
        <v>67</v>
      </c>
      <c r="K11" s="100" t="s">
        <v>47</v>
      </c>
      <c r="L11" s="103" t="s">
        <v>65</v>
      </c>
      <c r="M11" s="102" t="s">
        <v>181</v>
      </c>
    </row>
    <row r="12" spans="1:13" ht="34.5" thickTop="1" x14ac:dyDescent="0.2">
      <c r="A12" s="291" t="s">
        <v>10</v>
      </c>
      <c r="B12" s="291" t="s">
        <v>12</v>
      </c>
      <c r="C12" s="138" t="s">
        <v>182</v>
      </c>
      <c r="D12" s="106" t="s">
        <v>146</v>
      </c>
      <c r="E12" s="107" t="s">
        <v>183</v>
      </c>
      <c r="F12" s="108" t="s">
        <v>27</v>
      </c>
      <c r="G12" s="109"/>
      <c r="H12" s="110"/>
      <c r="I12" s="109"/>
      <c r="J12" s="109"/>
      <c r="K12" s="111"/>
      <c r="L12" s="112">
        <v>2</v>
      </c>
      <c r="M12" s="113"/>
    </row>
    <row r="13" spans="1:13" ht="22.5" x14ac:dyDescent="0.2">
      <c r="A13" s="289"/>
      <c r="B13" s="289"/>
      <c r="C13" s="139" t="s">
        <v>184</v>
      </c>
      <c r="D13" s="119" t="s">
        <v>147</v>
      </c>
      <c r="E13" s="107" t="s">
        <v>185</v>
      </c>
      <c r="F13" s="108" t="s">
        <v>27</v>
      </c>
      <c r="G13" s="109"/>
      <c r="H13" s="110"/>
      <c r="I13" s="109"/>
      <c r="J13" s="109"/>
      <c r="K13" s="111"/>
      <c r="L13" s="112">
        <v>40</v>
      </c>
      <c r="M13" s="113"/>
    </row>
    <row r="14" spans="1:13" ht="33.75" x14ac:dyDescent="0.2">
      <c r="A14" s="289"/>
      <c r="B14" s="289"/>
      <c r="C14" s="139" t="s">
        <v>69</v>
      </c>
      <c r="D14" s="106" t="s">
        <v>76</v>
      </c>
      <c r="E14" s="107" t="s">
        <v>75</v>
      </c>
      <c r="F14" s="108" t="s">
        <v>27</v>
      </c>
      <c r="G14" s="109"/>
      <c r="H14" s="110"/>
      <c r="I14" s="109">
        <f t="shared" ref="I14:I20" si="0">G14-H14</f>
        <v>0</v>
      </c>
      <c r="J14" s="109">
        <v>24</v>
      </c>
      <c r="K14" s="111">
        <f>H14+J14</f>
        <v>24</v>
      </c>
      <c r="L14" s="93">
        <v>24</v>
      </c>
      <c r="M14" s="113"/>
    </row>
    <row r="15" spans="1:13" ht="33.75" x14ac:dyDescent="0.2">
      <c r="A15" s="289"/>
      <c r="B15" s="289"/>
      <c r="C15" s="140" t="s">
        <v>69</v>
      </c>
      <c r="D15" s="49" t="s">
        <v>71</v>
      </c>
      <c r="E15" s="51" t="s">
        <v>75</v>
      </c>
      <c r="F15" s="38" t="s">
        <v>27</v>
      </c>
      <c r="G15" s="40"/>
      <c r="H15" s="42"/>
      <c r="I15" s="40">
        <f t="shared" si="0"/>
        <v>0</v>
      </c>
      <c r="J15" s="40">
        <v>24</v>
      </c>
      <c r="K15" s="39">
        <f>H15+J15</f>
        <v>24</v>
      </c>
      <c r="L15" s="93">
        <v>24</v>
      </c>
      <c r="M15" s="90"/>
    </row>
    <row r="16" spans="1:13" ht="33.75" x14ac:dyDescent="0.2">
      <c r="A16" s="289"/>
      <c r="B16" s="289"/>
      <c r="C16" s="140" t="s">
        <v>70</v>
      </c>
      <c r="D16" s="49" t="s">
        <v>72</v>
      </c>
      <c r="E16" s="51" t="s">
        <v>77</v>
      </c>
      <c r="F16" s="38" t="s">
        <v>27</v>
      </c>
      <c r="G16" s="40">
        <v>360</v>
      </c>
      <c r="H16" s="40">
        <v>340</v>
      </c>
      <c r="I16" s="40">
        <f t="shared" si="0"/>
        <v>20</v>
      </c>
      <c r="J16" s="41">
        <v>36</v>
      </c>
      <c r="K16" s="39">
        <v>332</v>
      </c>
      <c r="L16" s="93">
        <v>20</v>
      </c>
      <c r="M16" s="90"/>
    </row>
    <row r="17" spans="1:13" ht="33.75" x14ac:dyDescent="0.2">
      <c r="A17" s="289"/>
      <c r="B17" s="289"/>
      <c r="C17" s="140" t="s">
        <v>70</v>
      </c>
      <c r="D17" s="49" t="s">
        <v>73</v>
      </c>
      <c r="E17" s="51" t="s">
        <v>77</v>
      </c>
      <c r="F17" s="38" t="s">
        <v>27</v>
      </c>
      <c r="G17" s="40">
        <v>360</v>
      </c>
      <c r="H17" s="40">
        <v>340</v>
      </c>
      <c r="I17" s="40">
        <f t="shared" si="0"/>
        <v>20</v>
      </c>
      <c r="J17" s="41">
        <v>36</v>
      </c>
      <c r="K17" s="39">
        <v>332</v>
      </c>
      <c r="L17" s="93">
        <v>10</v>
      </c>
      <c r="M17" s="90"/>
    </row>
    <row r="18" spans="1:13" ht="22.5" x14ac:dyDescent="0.2">
      <c r="A18" s="289"/>
      <c r="B18" s="289"/>
      <c r="C18" s="50" t="s">
        <v>74</v>
      </c>
      <c r="D18" s="49" t="s">
        <v>79</v>
      </c>
      <c r="E18" s="51" t="s">
        <v>78</v>
      </c>
      <c r="F18" s="38" t="s">
        <v>27</v>
      </c>
      <c r="G18" s="40">
        <v>6</v>
      </c>
      <c r="H18" s="40"/>
      <c r="I18" s="40">
        <f t="shared" si="0"/>
        <v>6</v>
      </c>
      <c r="J18" s="41">
        <v>5</v>
      </c>
      <c r="K18" s="39">
        <f>H18+J18</f>
        <v>5</v>
      </c>
      <c r="L18" s="93">
        <v>6</v>
      </c>
      <c r="M18" s="90"/>
    </row>
    <row r="19" spans="1:13" ht="22.5" x14ac:dyDescent="0.2">
      <c r="A19" s="289"/>
      <c r="B19" s="289"/>
      <c r="C19" s="50" t="s">
        <v>186</v>
      </c>
      <c r="D19" s="49" t="s">
        <v>188</v>
      </c>
      <c r="E19" s="51" t="s">
        <v>187</v>
      </c>
      <c r="F19" s="38" t="s">
        <v>27</v>
      </c>
      <c r="G19" s="40">
        <v>6</v>
      </c>
      <c r="H19" s="40"/>
      <c r="I19" s="40">
        <f t="shared" si="0"/>
        <v>6</v>
      </c>
      <c r="J19" s="41">
        <v>5</v>
      </c>
      <c r="K19" s="39">
        <f>H19+J19</f>
        <v>5</v>
      </c>
      <c r="L19" s="93">
        <v>3</v>
      </c>
      <c r="M19" s="90"/>
    </row>
    <row r="20" spans="1:13" ht="22.5" x14ac:dyDescent="0.2">
      <c r="A20" s="289"/>
      <c r="B20" s="289"/>
      <c r="C20" s="50" t="s">
        <v>80</v>
      </c>
      <c r="D20" s="49" t="s">
        <v>29</v>
      </c>
      <c r="E20" s="51" t="s">
        <v>81</v>
      </c>
      <c r="F20" s="38" t="s">
        <v>27</v>
      </c>
      <c r="G20" s="40">
        <v>30</v>
      </c>
      <c r="H20" s="40">
        <v>30</v>
      </c>
      <c r="I20" s="40">
        <f t="shared" si="0"/>
        <v>0</v>
      </c>
      <c r="J20" s="41">
        <v>20</v>
      </c>
      <c r="K20" s="39">
        <f>H20+J20</f>
        <v>50</v>
      </c>
      <c r="L20" s="93">
        <v>20</v>
      </c>
      <c r="M20" s="83"/>
    </row>
    <row r="21" spans="1:13" ht="22.5" x14ac:dyDescent="0.2">
      <c r="A21" s="289"/>
      <c r="B21" s="289"/>
      <c r="C21" s="50" t="s">
        <v>189</v>
      </c>
      <c r="D21" s="49" t="s">
        <v>148</v>
      </c>
      <c r="E21" s="51" t="s">
        <v>190</v>
      </c>
      <c r="F21" s="38" t="s">
        <v>26</v>
      </c>
      <c r="G21" s="40"/>
      <c r="H21" s="40"/>
      <c r="I21" s="40"/>
      <c r="J21" s="41"/>
      <c r="K21" s="39"/>
      <c r="L21" s="93">
        <v>2</v>
      </c>
      <c r="M21" s="83"/>
    </row>
    <row r="22" spans="1:13" ht="22.5" x14ac:dyDescent="0.2">
      <c r="A22" s="289"/>
      <c r="B22" s="289"/>
      <c r="C22" s="50" t="s">
        <v>82</v>
      </c>
      <c r="D22" s="49" t="s">
        <v>84</v>
      </c>
      <c r="E22" s="51" t="s">
        <v>83</v>
      </c>
      <c r="F22" s="38" t="s">
        <v>27</v>
      </c>
      <c r="G22" s="40">
        <v>30</v>
      </c>
      <c r="H22" s="40">
        <v>29</v>
      </c>
      <c r="I22" s="40">
        <f>G22-H22</f>
        <v>1</v>
      </c>
      <c r="J22" s="41">
        <v>20</v>
      </c>
      <c r="K22" s="39">
        <f>H22+J22</f>
        <v>49</v>
      </c>
      <c r="L22" s="93">
        <v>10</v>
      </c>
      <c r="M22" s="83"/>
    </row>
    <row r="23" spans="1:13" ht="15.75" thickBot="1" x14ac:dyDescent="0.25">
      <c r="A23" s="289"/>
      <c r="B23" s="290"/>
      <c r="C23" s="115" t="s">
        <v>191</v>
      </c>
      <c r="D23" s="122" t="s">
        <v>159</v>
      </c>
      <c r="E23" s="116" t="s">
        <v>192</v>
      </c>
      <c r="F23" s="123" t="s">
        <v>27</v>
      </c>
      <c r="G23" s="124">
        <v>30</v>
      </c>
      <c r="H23" s="124">
        <v>29</v>
      </c>
      <c r="I23" s="124">
        <f>G23-H23</f>
        <v>1</v>
      </c>
      <c r="J23" s="179">
        <v>20</v>
      </c>
      <c r="K23" s="126">
        <f>H23+J23</f>
        <v>49</v>
      </c>
      <c r="L23" s="96">
        <v>10</v>
      </c>
      <c r="M23" s="128"/>
    </row>
    <row r="24" spans="1:13" ht="23.25" thickTop="1" x14ac:dyDescent="0.2">
      <c r="A24" s="289"/>
      <c r="B24" s="291" t="s">
        <v>196</v>
      </c>
      <c r="C24" s="129" t="s">
        <v>85</v>
      </c>
      <c r="D24" s="130" t="s">
        <v>87</v>
      </c>
      <c r="E24" s="131" t="s">
        <v>86</v>
      </c>
      <c r="F24" s="132" t="s">
        <v>152</v>
      </c>
      <c r="G24" s="133"/>
      <c r="H24" s="181"/>
      <c r="I24" s="133">
        <f>G24-H24</f>
        <v>0</v>
      </c>
      <c r="J24" s="133">
        <v>2</v>
      </c>
      <c r="K24" s="135">
        <f>H24+J24</f>
        <v>2</v>
      </c>
      <c r="L24" s="182">
        <v>2</v>
      </c>
      <c r="M24" s="137"/>
    </row>
    <row r="25" spans="1:13" ht="23.25" thickBot="1" x14ac:dyDescent="0.25">
      <c r="A25" s="289"/>
      <c r="B25" s="290"/>
      <c r="C25" s="183" t="s">
        <v>193</v>
      </c>
      <c r="D25" s="184" t="s">
        <v>194</v>
      </c>
      <c r="E25" s="185" t="s">
        <v>195</v>
      </c>
      <c r="F25" s="186" t="s">
        <v>152</v>
      </c>
      <c r="G25" s="187"/>
      <c r="H25" s="188"/>
      <c r="I25" s="187">
        <f>G25-H25</f>
        <v>0</v>
      </c>
      <c r="J25" s="187">
        <v>2</v>
      </c>
      <c r="K25" s="189">
        <f>H25+J25</f>
        <v>2</v>
      </c>
      <c r="L25" s="190">
        <v>2</v>
      </c>
      <c r="M25" s="191"/>
    </row>
    <row r="26" spans="1:13" ht="23.25" customHeight="1" thickTop="1" x14ac:dyDescent="0.2">
      <c r="A26" s="289"/>
      <c r="B26" s="291" t="s">
        <v>12</v>
      </c>
      <c r="C26" s="178" t="s">
        <v>197</v>
      </c>
      <c r="D26" s="106" t="s">
        <v>160</v>
      </c>
      <c r="E26" s="107" t="s">
        <v>198</v>
      </c>
      <c r="F26" s="108" t="s">
        <v>27</v>
      </c>
      <c r="G26" s="109"/>
      <c r="H26" s="110"/>
      <c r="I26" s="109"/>
      <c r="J26" s="109"/>
      <c r="K26" s="111"/>
      <c r="L26" s="112">
        <v>2</v>
      </c>
      <c r="M26" s="180"/>
    </row>
    <row r="27" spans="1:13" ht="33.75" x14ac:dyDescent="0.2">
      <c r="A27" s="289"/>
      <c r="B27" s="289"/>
      <c r="C27" s="54" t="s">
        <v>240</v>
      </c>
      <c r="D27" s="49" t="s">
        <v>241</v>
      </c>
      <c r="E27" s="51" t="s">
        <v>242</v>
      </c>
      <c r="F27" s="38" t="s">
        <v>26</v>
      </c>
      <c r="G27" s="40">
        <v>100</v>
      </c>
      <c r="H27" s="40">
        <v>100</v>
      </c>
      <c r="I27" s="40">
        <f t="shared" ref="I27:I33" si="1">G27-H27</f>
        <v>0</v>
      </c>
      <c r="J27" s="41"/>
      <c r="K27" s="39">
        <f t="shared" ref="K27:K33" si="2">H27+J27</f>
        <v>100</v>
      </c>
      <c r="L27" s="93">
        <v>1</v>
      </c>
      <c r="M27" s="83"/>
    </row>
    <row r="28" spans="1:13" ht="23.25" customHeight="1" x14ac:dyDescent="0.2">
      <c r="A28" s="289"/>
      <c r="B28" s="289"/>
      <c r="C28" s="50" t="s">
        <v>167</v>
      </c>
      <c r="D28" s="49" t="s">
        <v>166</v>
      </c>
      <c r="E28" s="51" t="s">
        <v>168</v>
      </c>
      <c r="F28" s="38" t="s">
        <v>27</v>
      </c>
      <c r="G28" s="40">
        <v>100</v>
      </c>
      <c r="H28" s="40">
        <v>100</v>
      </c>
      <c r="I28" s="40">
        <f>G28-H28</f>
        <v>0</v>
      </c>
      <c r="J28" s="41"/>
      <c r="K28" s="39">
        <f t="shared" si="2"/>
        <v>100</v>
      </c>
      <c r="L28" s="93">
        <v>1</v>
      </c>
      <c r="M28" s="83"/>
    </row>
    <row r="29" spans="1:13" ht="33.75" x14ac:dyDescent="0.2">
      <c r="A29" s="289"/>
      <c r="B29" s="289"/>
      <c r="C29" s="50" t="s">
        <v>95</v>
      </c>
      <c r="D29" s="49" t="s">
        <v>30</v>
      </c>
      <c r="E29" s="51" t="s">
        <v>94</v>
      </c>
      <c r="F29" s="38" t="s">
        <v>26</v>
      </c>
      <c r="G29" s="40">
        <v>5</v>
      </c>
      <c r="H29" s="40">
        <v>5</v>
      </c>
      <c r="I29" s="40">
        <f t="shared" si="1"/>
        <v>0</v>
      </c>
      <c r="J29" s="41"/>
      <c r="K29" s="39">
        <f t="shared" si="2"/>
        <v>5</v>
      </c>
      <c r="L29" s="93">
        <v>2</v>
      </c>
      <c r="M29" s="83"/>
    </row>
    <row r="30" spans="1:13" ht="22.5" x14ac:dyDescent="0.2">
      <c r="A30" s="289"/>
      <c r="B30" s="289"/>
      <c r="C30" s="50" t="s">
        <v>97</v>
      </c>
      <c r="D30" s="49" t="s">
        <v>48</v>
      </c>
      <c r="E30" s="51" t="s">
        <v>96</v>
      </c>
      <c r="F30" s="38" t="s">
        <v>26</v>
      </c>
      <c r="G30" s="40">
        <v>10</v>
      </c>
      <c r="H30" s="40">
        <v>10</v>
      </c>
      <c r="I30" s="40">
        <f t="shared" si="1"/>
        <v>0</v>
      </c>
      <c r="J30" s="41">
        <v>2</v>
      </c>
      <c r="K30" s="39">
        <f t="shared" si="2"/>
        <v>12</v>
      </c>
      <c r="L30" s="93">
        <v>5</v>
      </c>
      <c r="M30" s="83"/>
    </row>
    <row r="31" spans="1:13" ht="33.75" x14ac:dyDescent="0.2">
      <c r="A31" s="289"/>
      <c r="B31" s="289"/>
      <c r="C31" s="50" t="s">
        <v>99</v>
      </c>
      <c r="D31" s="49" t="s">
        <v>31</v>
      </c>
      <c r="E31" s="51" t="s">
        <v>98</v>
      </c>
      <c r="F31" s="38" t="s">
        <v>26</v>
      </c>
      <c r="G31" s="40">
        <v>1</v>
      </c>
      <c r="H31" s="40">
        <v>1</v>
      </c>
      <c r="I31" s="40">
        <f t="shared" si="1"/>
        <v>0</v>
      </c>
      <c r="J31" s="41"/>
      <c r="K31" s="39">
        <f t="shared" si="2"/>
        <v>1</v>
      </c>
      <c r="L31" s="93">
        <v>2</v>
      </c>
      <c r="M31" s="83"/>
    </row>
    <row r="32" spans="1:13" ht="33.75" x14ac:dyDescent="0.2">
      <c r="A32" s="289"/>
      <c r="B32" s="289"/>
      <c r="C32" s="50" t="s">
        <v>101</v>
      </c>
      <c r="D32" s="49" t="s">
        <v>32</v>
      </c>
      <c r="E32" s="51" t="s">
        <v>100</v>
      </c>
      <c r="F32" s="38" t="s">
        <v>26</v>
      </c>
      <c r="G32" s="40">
        <v>2</v>
      </c>
      <c r="H32" s="40">
        <v>2</v>
      </c>
      <c r="I32" s="40">
        <f t="shared" si="1"/>
        <v>0</v>
      </c>
      <c r="J32" s="41">
        <v>2</v>
      </c>
      <c r="K32" s="39">
        <f t="shared" si="2"/>
        <v>4</v>
      </c>
      <c r="L32" s="93">
        <v>6</v>
      </c>
      <c r="M32" s="83"/>
    </row>
    <row r="33" spans="1:13" ht="33.75" x14ac:dyDescent="0.2">
      <c r="A33" s="289"/>
      <c r="B33" s="289"/>
      <c r="C33" s="50" t="s">
        <v>102</v>
      </c>
      <c r="D33" s="49" t="s">
        <v>104</v>
      </c>
      <c r="E33" s="51" t="s">
        <v>103</v>
      </c>
      <c r="F33" s="38" t="s">
        <v>28</v>
      </c>
      <c r="G33" s="40">
        <v>50</v>
      </c>
      <c r="H33" s="40">
        <v>47</v>
      </c>
      <c r="I33" s="40">
        <f t="shared" si="1"/>
        <v>3</v>
      </c>
      <c r="J33" s="41"/>
      <c r="K33" s="39">
        <f t="shared" si="2"/>
        <v>47</v>
      </c>
      <c r="L33" s="93">
        <v>10</v>
      </c>
      <c r="M33" s="83"/>
    </row>
    <row r="34" spans="1:13" ht="45" x14ac:dyDescent="0.2">
      <c r="A34" s="289"/>
      <c r="B34" s="289"/>
      <c r="C34" s="50" t="s">
        <v>199</v>
      </c>
      <c r="D34" s="49" t="s">
        <v>149</v>
      </c>
      <c r="E34" s="51" t="s">
        <v>200</v>
      </c>
      <c r="F34" s="38" t="s">
        <v>27</v>
      </c>
      <c r="G34" s="40"/>
      <c r="H34" s="40"/>
      <c r="I34" s="40"/>
      <c r="J34" s="41"/>
      <c r="K34" s="39"/>
      <c r="L34" s="93">
        <v>2</v>
      </c>
      <c r="M34" s="83"/>
    </row>
    <row r="35" spans="1:13" x14ac:dyDescent="0.2">
      <c r="A35" s="289"/>
      <c r="B35" s="289"/>
      <c r="C35" s="50" t="s">
        <v>224</v>
      </c>
      <c r="D35" s="49" t="s">
        <v>161</v>
      </c>
      <c r="E35" s="51" t="s">
        <v>201</v>
      </c>
      <c r="F35" s="38" t="s">
        <v>28</v>
      </c>
      <c r="G35" s="40"/>
      <c r="H35" s="40"/>
      <c r="I35" s="40"/>
      <c r="J35" s="41"/>
      <c r="K35" s="39"/>
      <c r="L35" s="93">
        <v>4</v>
      </c>
      <c r="M35" s="83"/>
    </row>
    <row r="36" spans="1:13" ht="45" x14ac:dyDescent="0.2">
      <c r="A36" s="289"/>
      <c r="B36" s="289"/>
      <c r="C36" s="50" t="s">
        <v>107</v>
      </c>
      <c r="D36" s="49" t="s">
        <v>34</v>
      </c>
      <c r="E36" s="51" t="s">
        <v>108</v>
      </c>
      <c r="F36" s="38" t="s">
        <v>27</v>
      </c>
      <c r="G36" s="40">
        <v>15</v>
      </c>
      <c r="H36" s="40">
        <v>10</v>
      </c>
      <c r="I36" s="40">
        <f>G36-H36</f>
        <v>5</v>
      </c>
      <c r="J36" s="41">
        <v>5</v>
      </c>
      <c r="K36" s="39">
        <f>H36+J36</f>
        <v>15</v>
      </c>
      <c r="L36" s="93">
        <v>30</v>
      </c>
      <c r="M36" s="83"/>
    </row>
    <row r="37" spans="1:13" ht="45" x14ac:dyDescent="0.2">
      <c r="A37" s="289"/>
      <c r="B37" s="289"/>
      <c r="C37" s="50" t="s">
        <v>271</v>
      </c>
      <c r="D37" s="49" t="s">
        <v>267</v>
      </c>
      <c r="E37" s="51" t="s">
        <v>272</v>
      </c>
      <c r="F37" s="38" t="s">
        <v>27</v>
      </c>
      <c r="G37" s="40">
        <v>15</v>
      </c>
      <c r="H37" s="40">
        <v>10</v>
      </c>
      <c r="I37" s="40">
        <f>G37-H37</f>
        <v>5</v>
      </c>
      <c r="J37" s="41">
        <v>5</v>
      </c>
      <c r="K37" s="39">
        <f>H37+J37</f>
        <v>15</v>
      </c>
      <c r="L37" s="93">
        <v>12</v>
      </c>
      <c r="M37" s="83"/>
    </row>
    <row r="38" spans="1:13" ht="24" x14ac:dyDescent="0.2">
      <c r="A38" s="289"/>
      <c r="B38" s="289"/>
      <c r="C38" s="50" t="s">
        <v>202</v>
      </c>
      <c r="D38" s="119" t="s">
        <v>150</v>
      </c>
      <c r="E38" s="51" t="s">
        <v>203</v>
      </c>
      <c r="F38" s="38" t="s">
        <v>27</v>
      </c>
      <c r="G38" s="40"/>
      <c r="H38" s="40"/>
      <c r="I38" s="40"/>
      <c r="J38" s="41"/>
      <c r="K38" s="39"/>
      <c r="L38" s="93">
        <v>2</v>
      </c>
      <c r="M38" s="83"/>
    </row>
    <row r="39" spans="1:13" ht="56.25" x14ac:dyDescent="0.2">
      <c r="A39" s="289"/>
      <c r="B39" s="289"/>
      <c r="C39" s="50" t="s">
        <v>261</v>
      </c>
      <c r="D39" s="119" t="s">
        <v>262</v>
      </c>
      <c r="E39" s="51" t="s">
        <v>263</v>
      </c>
      <c r="F39" s="38" t="s">
        <v>27</v>
      </c>
      <c r="G39" s="40"/>
      <c r="H39" s="40"/>
      <c r="I39" s="40"/>
      <c r="J39" s="41"/>
      <c r="K39" s="39"/>
      <c r="L39" s="84">
        <v>4</v>
      </c>
      <c r="M39" s="83"/>
    </row>
    <row r="40" spans="1:13" ht="45" x14ac:dyDescent="0.2">
      <c r="A40" s="289"/>
      <c r="B40" s="289"/>
      <c r="C40" s="50" t="s">
        <v>204</v>
      </c>
      <c r="D40" s="119" t="s">
        <v>151</v>
      </c>
      <c r="E40" s="51" t="s">
        <v>205</v>
      </c>
      <c r="F40" s="38" t="s">
        <v>27</v>
      </c>
      <c r="G40" s="40"/>
      <c r="H40" s="40"/>
      <c r="I40" s="40"/>
      <c r="J40" s="41"/>
      <c r="K40" s="39"/>
      <c r="L40" s="93">
        <v>5</v>
      </c>
      <c r="M40" s="83"/>
    </row>
    <row r="41" spans="1:13" ht="56.25" x14ac:dyDescent="0.2">
      <c r="A41" s="289"/>
      <c r="B41" s="289"/>
      <c r="C41" s="50" t="s">
        <v>206</v>
      </c>
      <c r="D41" s="119" t="s">
        <v>208</v>
      </c>
      <c r="E41" s="51" t="s">
        <v>207</v>
      </c>
      <c r="F41" s="38" t="s">
        <v>27</v>
      </c>
      <c r="G41" s="40"/>
      <c r="H41" s="40"/>
      <c r="I41" s="40"/>
      <c r="J41" s="41"/>
      <c r="K41" s="39"/>
      <c r="L41" s="93">
        <v>10</v>
      </c>
      <c r="M41" s="83"/>
    </row>
    <row r="42" spans="1:13" ht="67.5" x14ac:dyDescent="0.2">
      <c r="A42" s="289"/>
      <c r="B42" s="289"/>
      <c r="C42" s="50" t="s">
        <v>109</v>
      </c>
      <c r="D42" s="49" t="s">
        <v>110</v>
      </c>
      <c r="E42" s="51" t="s">
        <v>112</v>
      </c>
      <c r="F42" s="38" t="s">
        <v>28</v>
      </c>
      <c r="G42" s="40"/>
      <c r="H42" s="42"/>
      <c r="I42" s="40">
        <f t="shared" ref="I42:I47" si="3">G42-H42</f>
        <v>0</v>
      </c>
      <c r="J42" s="40">
        <v>2</v>
      </c>
      <c r="K42" s="39">
        <f t="shared" ref="K42:K47" si="4">H42+J42</f>
        <v>2</v>
      </c>
      <c r="L42" s="92">
        <v>2</v>
      </c>
      <c r="M42" s="83"/>
    </row>
    <row r="43" spans="1:13" ht="68.25" thickBot="1" x14ac:dyDescent="0.25">
      <c r="A43" s="289"/>
      <c r="B43" s="289"/>
      <c r="C43" s="115" t="s">
        <v>113</v>
      </c>
      <c r="D43" s="122" t="s">
        <v>111</v>
      </c>
      <c r="E43" s="116" t="s">
        <v>117</v>
      </c>
      <c r="F43" s="123" t="s">
        <v>28</v>
      </c>
      <c r="G43" s="124"/>
      <c r="H43" s="125"/>
      <c r="I43" s="124">
        <f t="shared" si="3"/>
        <v>0</v>
      </c>
      <c r="J43" s="124">
        <v>2</v>
      </c>
      <c r="K43" s="126">
        <f t="shared" si="4"/>
        <v>2</v>
      </c>
      <c r="L43" s="127">
        <v>5</v>
      </c>
      <c r="M43" s="128"/>
    </row>
    <row r="44" spans="1:13" ht="68.25" thickTop="1" x14ac:dyDescent="0.2">
      <c r="A44" s="289"/>
      <c r="B44" s="289"/>
      <c r="C44" s="129" t="s">
        <v>114</v>
      </c>
      <c r="D44" s="130" t="s">
        <v>115</v>
      </c>
      <c r="E44" s="131" t="s">
        <v>116</v>
      </c>
      <c r="F44" s="132" t="s">
        <v>28</v>
      </c>
      <c r="G44" s="133">
        <v>20</v>
      </c>
      <c r="H44" s="133">
        <v>10</v>
      </c>
      <c r="I44" s="133">
        <f t="shared" si="3"/>
        <v>10</v>
      </c>
      <c r="J44" s="134">
        <v>2</v>
      </c>
      <c r="K44" s="135">
        <f t="shared" si="4"/>
        <v>12</v>
      </c>
      <c r="L44" s="136">
        <v>5</v>
      </c>
      <c r="M44" s="137"/>
    </row>
    <row r="45" spans="1:13" ht="22.5" x14ac:dyDescent="0.2">
      <c r="A45" s="289"/>
      <c r="B45" s="289"/>
      <c r="C45" s="50" t="s">
        <v>118</v>
      </c>
      <c r="D45" s="49" t="s">
        <v>119</v>
      </c>
      <c r="E45" s="51" t="s">
        <v>274</v>
      </c>
      <c r="F45" s="38" t="s">
        <v>35</v>
      </c>
      <c r="G45" s="40">
        <v>30</v>
      </c>
      <c r="H45" s="40">
        <v>13</v>
      </c>
      <c r="I45" s="40">
        <f t="shared" si="3"/>
        <v>17</v>
      </c>
      <c r="J45" s="41">
        <v>10</v>
      </c>
      <c r="K45" s="39">
        <f t="shared" si="4"/>
        <v>23</v>
      </c>
      <c r="L45" s="93">
        <v>70</v>
      </c>
      <c r="M45" s="83"/>
    </row>
    <row r="46" spans="1:13" ht="22.5" x14ac:dyDescent="0.2">
      <c r="A46" s="289"/>
      <c r="B46" s="289"/>
      <c r="C46" s="50" t="s">
        <v>121</v>
      </c>
      <c r="D46" s="49" t="s">
        <v>120</v>
      </c>
      <c r="E46" s="51" t="s">
        <v>273</v>
      </c>
      <c r="F46" s="38" t="s">
        <v>35</v>
      </c>
      <c r="G46" s="40">
        <v>15</v>
      </c>
      <c r="H46" s="40">
        <v>8</v>
      </c>
      <c r="I46" s="40">
        <f t="shared" si="3"/>
        <v>7</v>
      </c>
      <c r="J46" s="41">
        <v>5</v>
      </c>
      <c r="K46" s="39">
        <f t="shared" si="4"/>
        <v>13</v>
      </c>
      <c r="L46" s="93">
        <v>50</v>
      </c>
      <c r="M46" s="83"/>
    </row>
    <row r="47" spans="1:13" ht="22.5" x14ac:dyDescent="0.2">
      <c r="A47" s="289"/>
      <c r="B47" s="289"/>
      <c r="C47" s="50" t="s">
        <v>127</v>
      </c>
      <c r="D47" s="49" t="s">
        <v>36</v>
      </c>
      <c r="E47" s="51" t="s">
        <v>128</v>
      </c>
      <c r="F47" s="38" t="s">
        <v>37</v>
      </c>
      <c r="G47" s="40">
        <v>5</v>
      </c>
      <c r="H47" s="40">
        <v>3</v>
      </c>
      <c r="I47" s="40">
        <f t="shared" si="3"/>
        <v>2</v>
      </c>
      <c r="J47" s="41">
        <v>2</v>
      </c>
      <c r="K47" s="39">
        <f t="shared" si="4"/>
        <v>5</v>
      </c>
      <c r="L47" s="93">
        <v>4</v>
      </c>
      <c r="M47" s="83"/>
    </row>
    <row r="48" spans="1:13" ht="68.25" thickBot="1" x14ac:dyDescent="0.25">
      <c r="A48" s="289"/>
      <c r="B48" s="289"/>
      <c r="C48" s="115" t="s">
        <v>209</v>
      </c>
      <c r="D48" s="142" t="s">
        <v>153</v>
      </c>
      <c r="E48" s="116" t="s">
        <v>210</v>
      </c>
      <c r="F48" s="123" t="s">
        <v>27</v>
      </c>
      <c r="G48" s="124"/>
      <c r="H48" s="124"/>
      <c r="I48" s="124"/>
      <c r="J48" s="179"/>
      <c r="K48" s="126"/>
      <c r="L48" s="96">
        <v>1</v>
      </c>
      <c r="M48" s="128"/>
    </row>
    <row r="49" spans="1:13" ht="45.75" thickTop="1" x14ac:dyDescent="0.2">
      <c r="A49" s="289"/>
      <c r="B49" s="289"/>
      <c r="C49" s="129" t="s">
        <v>211</v>
      </c>
      <c r="D49" s="197" t="s">
        <v>154</v>
      </c>
      <c r="E49" s="131" t="s">
        <v>212</v>
      </c>
      <c r="F49" s="132" t="s">
        <v>28</v>
      </c>
      <c r="G49" s="133"/>
      <c r="H49" s="133"/>
      <c r="I49" s="133"/>
      <c r="J49" s="134"/>
      <c r="K49" s="135"/>
      <c r="L49" s="136">
        <v>3</v>
      </c>
      <c r="M49" s="137"/>
    </row>
    <row r="50" spans="1:13" ht="45" x14ac:dyDescent="0.2">
      <c r="A50" s="289"/>
      <c r="B50" s="289"/>
      <c r="C50" s="50" t="s">
        <v>213</v>
      </c>
      <c r="D50" s="119" t="s">
        <v>155</v>
      </c>
      <c r="E50" s="51" t="s">
        <v>214</v>
      </c>
      <c r="F50" s="38" t="s">
        <v>27</v>
      </c>
      <c r="G50" s="40"/>
      <c r="H50" s="40"/>
      <c r="I50" s="40"/>
      <c r="J50" s="41"/>
      <c r="K50" s="39"/>
      <c r="L50" s="93">
        <v>3</v>
      </c>
      <c r="M50" s="83"/>
    </row>
    <row r="51" spans="1:13" ht="45" x14ac:dyDescent="0.2">
      <c r="A51" s="289" t="s">
        <v>10</v>
      </c>
      <c r="B51" s="289" t="s">
        <v>12</v>
      </c>
      <c r="C51" s="50" t="s">
        <v>129</v>
      </c>
      <c r="D51" s="49" t="s">
        <v>39</v>
      </c>
      <c r="E51" s="51" t="s">
        <v>130</v>
      </c>
      <c r="F51" s="38" t="s">
        <v>27</v>
      </c>
      <c r="G51" s="40">
        <v>20</v>
      </c>
      <c r="H51" s="40">
        <v>20</v>
      </c>
      <c r="I51" s="40">
        <f>G51-H51</f>
        <v>0</v>
      </c>
      <c r="J51" s="41">
        <v>10</v>
      </c>
      <c r="K51" s="39">
        <f>H51+J51</f>
        <v>30</v>
      </c>
      <c r="L51" s="93">
        <v>20</v>
      </c>
      <c r="M51" s="83"/>
    </row>
    <row r="52" spans="1:13" ht="22.5" x14ac:dyDescent="0.2">
      <c r="A52" s="289"/>
      <c r="B52" s="289"/>
      <c r="C52" s="54" t="s">
        <v>11</v>
      </c>
      <c r="D52" s="55" t="s">
        <v>136</v>
      </c>
      <c r="E52" s="56" t="s">
        <v>135</v>
      </c>
      <c r="F52" s="57" t="s">
        <v>38</v>
      </c>
      <c r="G52" s="63"/>
      <c r="H52" s="63"/>
      <c r="I52" s="58">
        <f>G52-H52</f>
        <v>0</v>
      </c>
      <c r="J52" s="64"/>
      <c r="K52" s="88">
        <f>H52+J52</f>
        <v>0</v>
      </c>
      <c r="L52" s="84">
        <v>50</v>
      </c>
      <c r="M52" s="82"/>
    </row>
    <row r="53" spans="1:13" ht="22.5" x14ac:dyDescent="0.2">
      <c r="A53" s="289"/>
      <c r="B53" s="289"/>
      <c r="C53" s="54" t="s">
        <v>215</v>
      </c>
      <c r="D53" s="55" t="s">
        <v>163</v>
      </c>
      <c r="E53" s="56" t="s">
        <v>216</v>
      </c>
      <c r="F53" s="57" t="s">
        <v>157</v>
      </c>
      <c r="G53" s="63"/>
      <c r="H53" s="63"/>
      <c r="I53" s="58"/>
      <c r="J53" s="64"/>
      <c r="K53" s="88"/>
      <c r="L53" s="84">
        <v>2</v>
      </c>
      <c r="M53" s="82"/>
    </row>
    <row r="54" spans="1:13" ht="22.5" x14ac:dyDescent="0.2">
      <c r="A54" s="289"/>
      <c r="B54" s="289"/>
      <c r="C54" s="54" t="s">
        <v>140</v>
      </c>
      <c r="D54" s="55" t="s">
        <v>268</v>
      </c>
      <c r="E54" s="56" t="s">
        <v>217</v>
      </c>
      <c r="F54" s="57" t="s">
        <v>27</v>
      </c>
      <c r="G54" s="58">
        <v>4</v>
      </c>
      <c r="H54" s="58">
        <v>3</v>
      </c>
      <c r="I54" s="58">
        <f>G54-H54</f>
        <v>1</v>
      </c>
      <c r="J54" s="59"/>
      <c r="K54" s="88">
        <f>H54+J54</f>
        <v>3</v>
      </c>
      <c r="L54" s="84">
        <v>5</v>
      </c>
      <c r="M54" s="82"/>
    </row>
    <row r="55" spans="1:13" ht="24" x14ac:dyDescent="0.2">
      <c r="A55" s="289"/>
      <c r="B55" s="289"/>
      <c r="C55" s="54" t="s">
        <v>140</v>
      </c>
      <c r="D55" s="142" t="s">
        <v>269</v>
      </c>
      <c r="E55" s="68" t="s">
        <v>217</v>
      </c>
      <c r="F55" s="69" t="s">
        <v>27</v>
      </c>
      <c r="G55" s="70"/>
      <c r="H55" s="70"/>
      <c r="I55" s="70"/>
      <c r="J55" s="71"/>
      <c r="K55" s="89"/>
      <c r="L55" s="94">
        <v>10</v>
      </c>
      <c r="M55" s="91"/>
    </row>
    <row r="56" spans="1:13" s="65" customFormat="1" ht="33.75" x14ac:dyDescent="0.2">
      <c r="A56" s="289"/>
      <c r="B56" s="289"/>
      <c r="C56" s="54" t="s">
        <v>140</v>
      </c>
      <c r="D56" s="55" t="s">
        <v>49</v>
      </c>
      <c r="E56" s="56" t="s">
        <v>141</v>
      </c>
      <c r="F56" s="57" t="s">
        <v>27</v>
      </c>
      <c r="G56" s="58">
        <v>4</v>
      </c>
      <c r="H56" s="58">
        <v>3</v>
      </c>
      <c r="I56" s="58">
        <f>G56-H56</f>
        <v>1</v>
      </c>
      <c r="J56" s="59"/>
      <c r="K56" s="88">
        <f>H56+J56</f>
        <v>3</v>
      </c>
      <c r="L56" s="84">
        <v>15</v>
      </c>
      <c r="M56" s="82"/>
    </row>
    <row r="57" spans="1:13" s="65" customFormat="1" ht="22.5" x14ac:dyDescent="0.2">
      <c r="A57" s="289"/>
      <c r="B57" s="289"/>
      <c r="C57" s="66" t="s">
        <v>11</v>
      </c>
      <c r="D57" s="67" t="s">
        <v>142</v>
      </c>
      <c r="E57" s="68" t="s">
        <v>143</v>
      </c>
      <c r="F57" s="69" t="s">
        <v>27</v>
      </c>
      <c r="G57" s="70">
        <v>0</v>
      </c>
      <c r="H57" s="70">
        <v>0</v>
      </c>
      <c r="I57" s="70">
        <v>0</v>
      </c>
      <c r="J57" s="71"/>
      <c r="K57" s="89">
        <f>H57+J57</f>
        <v>0</v>
      </c>
      <c r="L57" s="94">
        <v>2</v>
      </c>
      <c r="M57" s="91"/>
    </row>
    <row r="58" spans="1:13" ht="24.75" thickBot="1" x14ac:dyDescent="0.25">
      <c r="A58" s="289"/>
      <c r="B58" s="290"/>
      <c r="C58" s="54" t="s">
        <v>140</v>
      </c>
      <c r="D58" s="118" t="s">
        <v>270</v>
      </c>
      <c r="E58" s="56" t="s">
        <v>217</v>
      </c>
      <c r="F58" s="57" t="s">
        <v>27</v>
      </c>
      <c r="G58" s="58"/>
      <c r="H58" s="58"/>
      <c r="I58" s="58"/>
      <c r="J58" s="59"/>
      <c r="K58" s="88"/>
      <c r="L58" s="84">
        <v>5</v>
      </c>
      <c r="M58" s="82"/>
    </row>
    <row r="59" spans="1:13" ht="57" thickTop="1" x14ac:dyDescent="0.2">
      <c r="A59" s="289"/>
      <c r="B59" s="291" t="s">
        <v>145</v>
      </c>
      <c r="C59" s="129" t="s">
        <v>218</v>
      </c>
      <c r="D59" s="130" t="s">
        <v>156</v>
      </c>
      <c r="E59" s="131" t="s">
        <v>219</v>
      </c>
      <c r="F59" s="132" t="s">
        <v>27</v>
      </c>
      <c r="G59" s="198">
        <v>20</v>
      </c>
      <c r="H59" s="198">
        <v>20</v>
      </c>
      <c r="I59" s="133">
        <f>G59-H59</f>
        <v>0</v>
      </c>
      <c r="J59" s="199"/>
      <c r="K59" s="135">
        <f>H59+J59</f>
        <v>20</v>
      </c>
      <c r="L59" s="136">
        <v>100</v>
      </c>
      <c r="M59" s="137"/>
    </row>
    <row r="60" spans="1:13" ht="56.25" x14ac:dyDescent="0.2">
      <c r="A60" s="289"/>
      <c r="B60" s="289"/>
      <c r="C60" s="50" t="s">
        <v>220</v>
      </c>
      <c r="D60" s="49" t="s">
        <v>41</v>
      </c>
      <c r="E60" s="51" t="s">
        <v>221</v>
      </c>
      <c r="F60" s="38" t="s">
        <v>27</v>
      </c>
      <c r="G60" s="200">
        <v>20</v>
      </c>
      <c r="H60" s="200">
        <v>20</v>
      </c>
      <c r="I60" s="40">
        <f>G60-H60</f>
        <v>0</v>
      </c>
      <c r="J60" s="201"/>
      <c r="K60" s="39">
        <f>H60+J60</f>
        <v>20</v>
      </c>
      <c r="L60" s="93">
        <v>100</v>
      </c>
      <c r="M60" s="83"/>
    </row>
    <row r="61" spans="1:13" ht="57" thickBot="1" x14ac:dyDescent="0.25">
      <c r="A61" s="290"/>
      <c r="B61" s="290"/>
      <c r="C61" s="183" t="s">
        <v>222</v>
      </c>
      <c r="D61" s="184" t="s">
        <v>162</v>
      </c>
      <c r="E61" s="185" t="s">
        <v>223</v>
      </c>
      <c r="F61" s="186" t="s">
        <v>27</v>
      </c>
      <c r="G61" s="202">
        <v>20</v>
      </c>
      <c r="H61" s="202">
        <v>20</v>
      </c>
      <c r="I61" s="187">
        <f>G61-H61</f>
        <v>0</v>
      </c>
      <c r="J61" s="203"/>
      <c r="K61" s="189">
        <f>H61+J61</f>
        <v>20</v>
      </c>
      <c r="L61" s="204">
        <v>50</v>
      </c>
      <c r="M61" s="191"/>
    </row>
    <row r="62" spans="1:13" s="65" customFormat="1" ht="31.5" customHeight="1" thickTop="1" thickBot="1" x14ac:dyDescent="0.25">
      <c r="A62" s="292" t="s">
        <v>0</v>
      </c>
      <c r="B62" s="293"/>
      <c r="C62" s="293"/>
      <c r="D62" s="293"/>
      <c r="E62" s="293"/>
      <c r="F62" s="294"/>
      <c r="G62" s="72">
        <f>SUM(G12:G54)</f>
        <v>1214</v>
      </c>
      <c r="H62" s="72"/>
      <c r="I62" s="72"/>
      <c r="J62" s="72"/>
      <c r="K62" s="72"/>
      <c r="L62" s="95">
        <f>SUM(L12:L61)</f>
        <v>775</v>
      </c>
      <c r="M62" s="73"/>
    </row>
    <row r="63" spans="1:13" s="65" customFormat="1" ht="15.75" thickTop="1" x14ac:dyDescent="0.2">
      <c r="A63" s="2"/>
      <c r="B63" s="2"/>
      <c r="C63" s="2"/>
      <c r="D63" s="2"/>
      <c r="E63" s="2"/>
      <c r="F63"/>
      <c r="G63"/>
      <c r="H63"/>
      <c r="I63"/>
      <c r="J63"/>
      <c r="K63"/>
      <c r="L63" s="47"/>
      <c r="M63"/>
    </row>
    <row r="64" spans="1:13" s="65" customFormat="1" ht="12" x14ac:dyDescent="0.2">
      <c r="A64" s="2"/>
      <c r="B64" s="2"/>
      <c r="C64" s="2"/>
      <c r="D64" s="2"/>
      <c r="E64" s="2"/>
      <c r="F64" s="2"/>
      <c r="G64" s="2"/>
      <c r="H64" s="2"/>
      <c r="I64" s="2"/>
    </row>
    <row r="65" spans="1:14" s="65" customFormat="1" ht="12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4" s="65" customFormat="1" ht="12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4" s="65" customFormat="1" ht="12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4" s="65" customFormat="1" ht="13.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4" s="65" customFormat="1" ht="13.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/>
      <c r="K69"/>
      <c r="L69"/>
      <c r="M69" s="2"/>
    </row>
    <row r="70" spans="1:14" ht="12.75" x14ac:dyDescent="0.2">
      <c r="L70" s="2"/>
      <c r="M70"/>
    </row>
    <row r="71" spans="1:14" ht="12" x14ac:dyDescent="0.2">
      <c r="L71" s="2"/>
    </row>
    <row r="72" spans="1:14" ht="12" x14ac:dyDescent="0.2">
      <c r="L72" s="2"/>
    </row>
    <row r="73" spans="1:14" ht="24" customHeight="1" x14ac:dyDescent="0.2">
      <c r="L73" s="2"/>
    </row>
    <row r="74" spans="1:14" ht="12.75" x14ac:dyDescent="0.2">
      <c r="L74" s="2"/>
      <c r="N74"/>
    </row>
    <row r="75" spans="1:14" ht="13.5" customHeight="1" x14ac:dyDescent="0.2">
      <c r="L75" s="2"/>
    </row>
    <row r="76" spans="1:14" ht="13.5" customHeight="1" x14ac:dyDescent="0.2">
      <c r="L76" s="2"/>
    </row>
    <row r="77" spans="1:14" ht="12" x14ac:dyDescent="0.2">
      <c r="L77" s="2"/>
    </row>
    <row r="78" spans="1:14" ht="12" x14ac:dyDescent="0.2">
      <c r="L78" s="2"/>
    </row>
    <row r="79" spans="1:14" ht="12" x14ac:dyDescent="0.2">
      <c r="L79" s="2"/>
    </row>
    <row r="80" spans="1:14" ht="12" x14ac:dyDescent="0.2">
      <c r="L80" s="2"/>
    </row>
    <row r="81" spans="12:12" ht="12" x14ac:dyDescent="0.2">
      <c r="L81" s="2"/>
    </row>
    <row r="82" spans="12:12" ht="12" x14ac:dyDescent="0.2">
      <c r="L82" s="2"/>
    </row>
    <row r="83" spans="12:12" ht="12" x14ac:dyDescent="0.2">
      <c r="L83" s="2"/>
    </row>
    <row r="84" spans="12:12" ht="12" x14ac:dyDescent="0.2">
      <c r="L84" s="2"/>
    </row>
    <row r="85" spans="12:12" ht="12" x14ac:dyDescent="0.2">
      <c r="L85" s="2"/>
    </row>
    <row r="86" spans="12:12" ht="12" x14ac:dyDescent="0.2">
      <c r="L86" s="2"/>
    </row>
    <row r="87" spans="12:12" ht="12" x14ac:dyDescent="0.2">
      <c r="L87" s="2"/>
    </row>
    <row r="88" spans="12:12" ht="12" x14ac:dyDescent="0.2">
      <c r="L88" s="2"/>
    </row>
    <row r="89" spans="12:12" ht="12" x14ac:dyDescent="0.2">
      <c r="L89" s="2"/>
    </row>
    <row r="90" spans="12:12" ht="12" x14ac:dyDescent="0.2">
      <c r="L90" s="2"/>
    </row>
    <row r="91" spans="12:12" ht="12" x14ac:dyDescent="0.2">
      <c r="L91" s="2"/>
    </row>
    <row r="92" spans="12:12" ht="12" x14ac:dyDescent="0.2">
      <c r="L92" s="2"/>
    </row>
    <row r="93" spans="12:12" ht="12" x14ac:dyDescent="0.2">
      <c r="L93" s="2"/>
    </row>
    <row r="94" spans="12:12" ht="12" x14ac:dyDescent="0.2">
      <c r="L94" s="2"/>
    </row>
    <row r="95" spans="12:12" ht="12" x14ac:dyDescent="0.2">
      <c r="L95" s="2"/>
    </row>
    <row r="96" spans="12:12" ht="12" x14ac:dyDescent="0.2">
      <c r="L96" s="2"/>
    </row>
    <row r="97" spans="8:12" ht="12" x14ac:dyDescent="0.2">
      <c r="L97" s="2"/>
    </row>
    <row r="98" spans="8:12" ht="12" x14ac:dyDescent="0.2">
      <c r="L98" s="2"/>
    </row>
    <row r="99" spans="8:12" ht="12" x14ac:dyDescent="0.2">
      <c r="L99" s="2"/>
    </row>
    <row r="100" spans="8:12" ht="12" x14ac:dyDescent="0.2">
      <c r="L100" s="2"/>
    </row>
    <row r="101" spans="8:12" ht="12" x14ac:dyDescent="0.2">
      <c r="L101" s="2"/>
    </row>
    <row r="102" spans="8:12" ht="12" x14ac:dyDescent="0.2">
      <c r="L102" s="2"/>
    </row>
    <row r="103" spans="8:12" ht="12" x14ac:dyDescent="0.2">
      <c r="L103" s="2"/>
    </row>
    <row r="104" spans="8:12" ht="12" x14ac:dyDescent="0.2">
      <c r="L104" s="2"/>
    </row>
    <row r="105" spans="8:12" ht="12" x14ac:dyDescent="0.2">
      <c r="L105" s="2"/>
    </row>
    <row r="106" spans="8:12" ht="12" x14ac:dyDescent="0.2">
      <c r="L106" s="2"/>
    </row>
    <row r="107" spans="8:12" ht="12" x14ac:dyDescent="0.2">
      <c r="L107" s="2"/>
    </row>
    <row r="108" spans="8:12" x14ac:dyDescent="0.2">
      <c r="H108" s="46"/>
      <c r="L108" s="2"/>
    </row>
  </sheetData>
  <mergeCells count="11">
    <mergeCell ref="A12:A50"/>
    <mergeCell ref="A51:A61"/>
    <mergeCell ref="B24:B25"/>
    <mergeCell ref="D5:E5"/>
    <mergeCell ref="B26:B50"/>
    <mergeCell ref="C1:L1"/>
    <mergeCell ref="A62:F62"/>
    <mergeCell ref="A1:B3"/>
    <mergeCell ref="B59:B61"/>
    <mergeCell ref="B12:B23"/>
    <mergeCell ref="B51:B58"/>
  </mergeCells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Normal="100" workbookViewId="0">
      <selection activeCell="D8" sqref="D8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34"/>
      <c r="B1" s="234"/>
      <c r="C1" s="241" t="s">
        <v>21</v>
      </c>
      <c r="D1" s="241"/>
      <c r="E1" s="241"/>
      <c r="F1" s="241"/>
      <c r="G1" s="241"/>
      <c r="H1" s="241"/>
      <c r="I1" s="241"/>
      <c r="J1" s="241"/>
      <c r="K1" s="241"/>
    </row>
    <row r="2" spans="1:13" ht="12.75" customHeight="1" x14ac:dyDescent="0.2">
      <c r="A2" s="234"/>
      <c r="B2" s="234"/>
      <c r="C2" s="3"/>
      <c r="D2" s="3"/>
      <c r="E2" s="3"/>
      <c r="H2" s="3"/>
    </row>
    <row r="3" spans="1:13" ht="20.25" customHeight="1" x14ac:dyDescent="0.2">
      <c r="A3" s="234"/>
      <c r="B3" s="234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51" t="s">
        <v>275</v>
      </c>
      <c r="E5" s="251"/>
      <c r="F5" s="52"/>
      <c r="H5" s="33">
        <v>2011</v>
      </c>
    </row>
    <row r="6" spans="1:13" customFormat="1" ht="12.75" customHeight="1" thickTop="1" x14ac:dyDescent="0.2">
      <c r="C6" s="3"/>
      <c r="D6" s="32"/>
      <c r="E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41"/>
      <c r="D10" s="241"/>
      <c r="E10" s="241"/>
      <c r="F10" s="241"/>
      <c r="G10" s="241"/>
      <c r="H10" s="241"/>
      <c r="I10" s="241"/>
      <c r="J10" s="241"/>
      <c r="K10" s="241"/>
      <c r="L10" s="241"/>
      <c r="M10" s="241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4" t="s">
        <v>64</v>
      </c>
      <c r="B12" s="104" t="s">
        <v>50</v>
      </c>
      <c r="C12" s="98" t="s">
        <v>5</v>
      </c>
      <c r="D12" s="98" t="s">
        <v>68</v>
      </c>
      <c r="E12" s="98" t="s">
        <v>3</v>
      </c>
      <c r="F12" s="101" t="s">
        <v>144</v>
      </c>
      <c r="G12" s="99" t="s">
        <v>24</v>
      </c>
      <c r="H12" s="98" t="s">
        <v>25</v>
      </c>
      <c r="I12" s="98" t="s">
        <v>46</v>
      </c>
      <c r="J12" s="99" t="s">
        <v>67</v>
      </c>
      <c r="K12" s="100" t="s">
        <v>47</v>
      </c>
      <c r="L12" s="103" t="s">
        <v>65</v>
      </c>
      <c r="M12" s="102" t="s">
        <v>66</v>
      </c>
    </row>
    <row r="13" spans="1:13" ht="57" thickTop="1" x14ac:dyDescent="0.2">
      <c r="A13" s="289" t="s">
        <v>10</v>
      </c>
      <c r="B13" s="289" t="s">
        <v>125</v>
      </c>
      <c r="C13" s="75" t="s">
        <v>90</v>
      </c>
      <c r="D13" s="76" t="s">
        <v>89</v>
      </c>
      <c r="E13" s="77" t="s">
        <v>88</v>
      </c>
      <c r="F13" s="86" t="s">
        <v>27</v>
      </c>
      <c r="G13" s="78"/>
      <c r="H13" s="78">
        <v>-4</v>
      </c>
      <c r="I13" s="78">
        <f t="shared" ref="I13:I19" si="0">G13-H13</f>
        <v>4</v>
      </c>
      <c r="J13" s="79">
        <v>2</v>
      </c>
      <c r="K13" s="80">
        <f t="shared" ref="K13:K19" si="1">H13+J13</f>
        <v>-2</v>
      </c>
      <c r="L13" s="97">
        <v>3</v>
      </c>
      <c r="M13" s="81"/>
    </row>
    <row r="14" spans="1:13" x14ac:dyDescent="0.2">
      <c r="A14" s="289"/>
      <c r="B14" s="289"/>
      <c r="C14" s="75" t="s">
        <v>179</v>
      </c>
      <c r="D14" s="76" t="s">
        <v>178</v>
      </c>
      <c r="E14" s="77" t="s">
        <v>180</v>
      </c>
      <c r="F14" s="86" t="s">
        <v>27</v>
      </c>
      <c r="G14" s="78"/>
      <c r="H14" s="78">
        <v>-4</v>
      </c>
      <c r="I14" s="78">
        <f>G14-H14</f>
        <v>4</v>
      </c>
      <c r="J14" s="79">
        <v>2</v>
      </c>
      <c r="K14" s="80">
        <f>H14+J14</f>
        <v>-2</v>
      </c>
      <c r="L14" s="97">
        <v>1</v>
      </c>
      <c r="M14" s="81"/>
    </row>
    <row r="15" spans="1:13" ht="56.25" x14ac:dyDescent="0.2">
      <c r="A15" s="289"/>
      <c r="B15" s="289"/>
      <c r="C15" s="54" t="s">
        <v>91</v>
      </c>
      <c r="D15" s="55" t="s">
        <v>93</v>
      </c>
      <c r="E15" s="56" t="s">
        <v>92</v>
      </c>
      <c r="F15" s="87" t="s">
        <v>27</v>
      </c>
      <c r="G15" s="58">
        <v>1</v>
      </c>
      <c r="H15" s="58"/>
      <c r="I15" s="58">
        <f t="shared" si="0"/>
        <v>1</v>
      </c>
      <c r="J15" s="59"/>
      <c r="K15" s="61">
        <f t="shared" si="1"/>
        <v>0</v>
      </c>
      <c r="L15" s="84">
        <v>1</v>
      </c>
      <c r="M15" s="82"/>
    </row>
    <row r="16" spans="1:13" ht="45" x14ac:dyDescent="0.2">
      <c r="A16" s="289"/>
      <c r="B16" s="289"/>
      <c r="C16" s="54" t="s">
        <v>105</v>
      </c>
      <c r="D16" s="55" t="s">
        <v>33</v>
      </c>
      <c r="E16" s="56" t="s">
        <v>106</v>
      </c>
      <c r="F16" s="87" t="s">
        <v>27</v>
      </c>
      <c r="G16" s="58"/>
      <c r="H16" s="62"/>
      <c r="I16" s="58">
        <f t="shared" si="0"/>
        <v>0</v>
      </c>
      <c r="J16" s="58">
        <v>1</v>
      </c>
      <c r="K16" s="61">
        <f t="shared" si="1"/>
        <v>1</v>
      </c>
      <c r="L16" s="85">
        <v>0</v>
      </c>
      <c r="M16" s="82"/>
    </row>
    <row r="17" spans="1:32" ht="45" x14ac:dyDescent="0.2">
      <c r="A17" s="289"/>
      <c r="B17" s="289"/>
      <c r="C17" s="54" t="s">
        <v>132</v>
      </c>
      <c r="D17" s="55" t="s">
        <v>40</v>
      </c>
      <c r="E17" s="56" t="s">
        <v>131</v>
      </c>
      <c r="F17" s="87" t="s">
        <v>27</v>
      </c>
      <c r="G17" s="58">
        <v>3</v>
      </c>
      <c r="H17" s="58">
        <v>3</v>
      </c>
      <c r="I17" s="58">
        <f t="shared" si="0"/>
        <v>0</v>
      </c>
      <c r="J17" s="59"/>
      <c r="K17" s="61">
        <f t="shared" si="1"/>
        <v>3</v>
      </c>
      <c r="L17" s="84">
        <v>3</v>
      </c>
      <c r="M17" s="82"/>
    </row>
    <row r="18" spans="1:32" ht="56.25" x14ac:dyDescent="0.2">
      <c r="A18" s="289"/>
      <c r="B18" s="289"/>
      <c r="C18" s="54" t="s">
        <v>133</v>
      </c>
      <c r="D18" s="55" t="s">
        <v>42</v>
      </c>
      <c r="E18" s="56" t="s">
        <v>134</v>
      </c>
      <c r="F18" s="87" t="s">
        <v>27</v>
      </c>
      <c r="G18" s="63"/>
      <c r="H18" s="63">
        <v>-5</v>
      </c>
      <c r="I18" s="58">
        <f t="shared" si="0"/>
        <v>5</v>
      </c>
      <c r="J18" s="64">
        <v>3</v>
      </c>
      <c r="K18" s="60">
        <f t="shared" si="1"/>
        <v>-2</v>
      </c>
      <c r="L18" s="84">
        <v>4</v>
      </c>
      <c r="M18" s="82"/>
    </row>
    <row r="19" spans="1:32" ht="45.75" customHeight="1" thickBot="1" x14ac:dyDescent="0.25">
      <c r="A19" s="290"/>
      <c r="B19" s="290"/>
      <c r="C19" s="115" t="s">
        <v>137</v>
      </c>
      <c r="D19" s="67" t="s">
        <v>138</v>
      </c>
      <c r="E19" s="116" t="s">
        <v>139</v>
      </c>
      <c r="F19" s="117" t="s">
        <v>27</v>
      </c>
      <c r="G19" s="40">
        <v>3</v>
      </c>
      <c r="H19" s="40">
        <v>3</v>
      </c>
      <c r="I19" s="40">
        <f t="shared" si="0"/>
        <v>0</v>
      </c>
      <c r="J19" s="41"/>
      <c r="K19" s="39">
        <f t="shared" si="1"/>
        <v>3</v>
      </c>
      <c r="L19" s="96">
        <v>2</v>
      </c>
      <c r="M19" s="83"/>
    </row>
    <row r="20" spans="1:32" ht="24.75" customHeight="1" thickTop="1" thickBot="1" x14ac:dyDescent="0.25">
      <c r="A20" s="292" t="s">
        <v>0</v>
      </c>
      <c r="B20" s="293"/>
      <c r="C20" s="293"/>
      <c r="D20" s="293"/>
      <c r="E20" s="293"/>
      <c r="F20" s="293"/>
      <c r="G20" s="72" t="e">
        <f>SUM(#REF!)</f>
        <v>#REF!</v>
      </c>
      <c r="H20" s="72"/>
      <c r="I20" s="72"/>
      <c r="J20" s="72"/>
      <c r="K20" s="72"/>
      <c r="L20" s="105">
        <f>SUM(L13:L19)</f>
        <v>14</v>
      </c>
      <c r="M20" s="73"/>
    </row>
    <row r="21" spans="1:32" ht="15.75" thickTop="1" x14ac:dyDescent="0.2">
      <c r="F21"/>
      <c r="G21"/>
      <c r="H21"/>
      <c r="I21"/>
      <c r="J21"/>
      <c r="K21"/>
      <c r="L21" s="47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</sheetData>
  <mergeCells count="7">
    <mergeCell ref="A20:F20"/>
    <mergeCell ref="C10:M10"/>
    <mergeCell ref="A1:B3"/>
    <mergeCell ref="C1:K1"/>
    <mergeCell ref="B13:B19"/>
    <mergeCell ref="A13:A19"/>
    <mergeCell ref="D5:E5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</vt:i4>
      </vt:variant>
    </vt:vector>
  </HeadingPairs>
  <TitlesOfParts>
    <vt:vector size="12" baseType="lpstr">
      <vt:lpstr>CONSOLIDADO</vt:lpstr>
      <vt:lpstr>MANTENIMIENTO Y REPARACIÓN</vt:lpstr>
      <vt:lpstr>SERVICIOS PERSONALES</vt:lpstr>
      <vt:lpstr>SERVICIOS ÁEREOS</vt:lpstr>
      <vt:lpstr>SERVICIOS DE CAPACITACIÓN</vt:lpstr>
      <vt:lpstr>EQUIPOS TERM. COMUNICACIÓN</vt:lpstr>
      <vt:lpstr>HARDWARE,SOFTWARE Y ACCESORIOS</vt:lpstr>
      <vt:lpstr>ACCESORIOS OFICINA</vt:lpstr>
      <vt:lpstr>MUEBLES DE OFICINA</vt:lpstr>
      <vt:lpstr>SUMINISTROS DE OFICINA</vt:lpstr>
      <vt:lpstr>APARATOS Y ACCESORIOS OFICINA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2011-08-22T16:50:32Z</cp:lastPrinted>
  <dcterms:created xsi:type="dcterms:W3CDTF">2006-02-23T15:23:00Z</dcterms:created>
  <dcterms:modified xsi:type="dcterms:W3CDTF">2012-08-06T13:26:21Z</dcterms:modified>
</cp:coreProperties>
</file>