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7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7" firstSheet="6" activeTab="6"/>
  </bookViews>
  <sheets>
    <sheet name="CONSOLIDADO" sheetId="2" r:id="rId1"/>
    <sheet name="MANTENIMIENTO Y REPARACIÓN" sheetId="6" r:id="rId2"/>
    <sheet name="SERVICIOS PERSONALES " sheetId="20" r:id="rId3"/>
    <sheet name="SERVICIOS ÁEREOS" sheetId="7" r:id="rId4"/>
    <sheet name="EQUIPOS DE OFICINA" sheetId="10" r:id="rId5"/>
    <sheet name="HARDWARE,SOFTWARE Y ACCESORIOS" sheetId="8" r:id="rId6"/>
    <sheet name="MUEBLES DE OFICINA " sheetId="19" r:id="rId7"/>
    <sheet name="SUMINISTROS DE OFICINA" sheetId="5" r:id="rId8"/>
    <sheet name="IMPLEMENTACIÓN DEPORTIVA" sheetId="21" r:id="rId9"/>
    <sheet name="SERVICIOS" sheetId="22" r:id="rId10"/>
    <sheet name="PUBLICACIONES" sheetId="23" r:id="rId11"/>
    <sheet name="CAPACITACIONES" sheetId="24" r:id="rId12"/>
  </sheets>
  <definedNames>
    <definedName name="_xlnm.Print_Titles" localSheetId="2">'SERVICIOS PERSONALES '!$1:$6</definedName>
    <definedName name="_xlnm.Print_Titles" localSheetId="7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L61" i="5" l="1"/>
  <c r="J10" i="8"/>
  <c r="I11" i="8"/>
  <c r="J17" i="10"/>
  <c r="J18" i="10"/>
  <c r="J16" i="10"/>
  <c r="O18" i="21"/>
  <c r="G18" i="21"/>
  <c r="K17" i="21"/>
  <c r="I17" i="21"/>
  <c r="K14" i="21"/>
  <c r="I14" i="21"/>
  <c r="K13" i="21"/>
  <c r="I13" i="21"/>
  <c r="I20" i="10"/>
  <c r="H20" i="10"/>
  <c r="J19" i="10"/>
  <c r="J15" i="10"/>
  <c r="J14" i="10"/>
  <c r="J13" i="10"/>
  <c r="J12" i="10"/>
  <c r="J11" i="10"/>
  <c r="J10" i="10"/>
  <c r="J9" i="10"/>
  <c r="J20" i="10"/>
  <c r="I13" i="24"/>
  <c r="H13" i="24"/>
  <c r="J12" i="24"/>
  <c r="J13" i="24"/>
  <c r="D12" i="24"/>
  <c r="I19" i="23"/>
  <c r="H19" i="23"/>
  <c r="J13" i="20"/>
  <c r="I14" i="22"/>
  <c r="H14" i="22"/>
  <c r="I10" i="7"/>
  <c r="H11" i="7"/>
  <c r="H14" i="6"/>
  <c r="I13" i="20"/>
  <c r="P23" i="5"/>
  <c r="K23" i="5"/>
  <c r="I23" i="5"/>
  <c r="I11" i="19"/>
  <c r="H11" i="19"/>
  <c r="G61" i="5"/>
  <c r="K21" i="5"/>
  <c r="I21" i="5"/>
  <c r="K19" i="5"/>
  <c r="I19" i="5"/>
  <c r="K56" i="5"/>
  <c r="I56" i="5"/>
  <c r="K58" i="5"/>
  <c r="I58" i="5"/>
  <c r="H11" i="8"/>
  <c r="J11" i="8"/>
  <c r="H19" i="2"/>
  <c r="K20" i="5"/>
  <c r="I20" i="5"/>
  <c r="K59" i="5"/>
  <c r="I59" i="5"/>
  <c r="K60" i="5"/>
  <c r="I60" i="5"/>
  <c r="K14" i="5"/>
  <c r="I14" i="5"/>
  <c r="I9" i="7"/>
  <c r="I11" i="7"/>
  <c r="K57" i="5"/>
  <c r="I57" i="5"/>
  <c r="K15" i="5"/>
  <c r="I15" i="5"/>
  <c r="K25" i="5"/>
  <c r="I25" i="5"/>
  <c r="I14" i="6"/>
  <c r="K47" i="5"/>
  <c r="I47" i="5"/>
  <c r="K45" i="5"/>
  <c r="I45" i="5"/>
  <c r="K43" i="5"/>
  <c r="I43" i="5"/>
  <c r="K37" i="5"/>
  <c r="I37" i="5"/>
  <c r="K35" i="5"/>
  <c r="I35" i="5"/>
  <c r="K34" i="5"/>
  <c r="I34" i="5"/>
  <c r="K33" i="5"/>
  <c r="I33" i="5"/>
  <c r="K32" i="5"/>
  <c r="I32" i="5"/>
  <c r="K28" i="5"/>
  <c r="I28" i="5"/>
  <c r="K27" i="5"/>
  <c r="I27" i="5"/>
  <c r="K26" i="5"/>
  <c r="I26" i="5"/>
  <c r="K24" i="5"/>
  <c r="I24" i="5"/>
  <c r="K18" i="5"/>
  <c r="I18" i="5"/>
  <c r="K17" i="5"/>
  <c r="I17" i="5"/>
  <c r="I16" i="5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10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10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>
  <authors>
    <author>lperez</author>
    <author>Agalvis</author>
  </authors>
  <commentList>
    <comment ref="F10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10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0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<sst xmlns="http://schemas.openxmlformats.org/spreadsheetml/2006/main" count="615" uniqueCount="303">
  <si>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</si>
  <si>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</si>
  <si>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</si>
  <si>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</si>
  <si>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</si>
  <si>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</si>
  <si>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</si>
  <si>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</si>
  <si>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</si>
  <si>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</si>
  <si>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</si>
  <si>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</si>
  <si>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</si>
  <si>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</si>
  <si>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</si>
  <si>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</si>
  <si>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</si>
  <si>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</si>
  <si>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</si>
  <si>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</si>
  <si>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</si>
  <si>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</si>
  <si>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</si>
  <si>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</si>
  <si>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</si>
  <si>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</si>
  <si>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GANCHOS CLIPS MARIPOSA</t>
  </si>
  <si>
    <t>GANCHOS PARA COSEDORA 26/6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</si>
  <si>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</si>
  <si>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</si>
  <si>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</si>
  <si>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</si>
  <si>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</si>
  <si>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</si>
  <si>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SOBRES MANILA OFICIO</t>
  </si>
  <si>
    <t>1.47.1</t>
  </si>
  <si>
    <t>HARDWARE, SOFTWARE, REDES Y SUS ACCESORIOS</t>
  </si>
  <si>
    <t>Comprende todos los Computadores personales de escritorio y portatiles con capacidad y rendimiento bajo y alto.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</si>
  <si>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</si>
  <si>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</si>
  <si>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</si>
  <si>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</si>
  <si>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</si>
  <si>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</si>
  <si>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</si>
  <si>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</si>
  <si>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</si>
  <si>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</si>
  <si>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</si>
  <si>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</si>
  <si>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TIPO</t>
  </si>
  <si>
    <t>PC 2011 DEFINITIVO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</si>
  <si>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</si>
  <si>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</si>
  <si>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</si>
  <si>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</si>
  <si>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</si>
  <si>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</si>
  <si>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</si>
  <si>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</si>
  <si>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</si>
  <si>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</si>
  <si>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</si>
  <si>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</si>
  <si>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>1.52.1.72.2</t>
  </si>
  <si>
    <t>Disco compacto gravable, de 700 Mb 80 min, por 1 und.</t>
  </si>
  <si>
    <t>DISCO COMPACTO/CD - R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</si>
  <si>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</si>
  <si>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</si>
  <si>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</si>
  <si>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</si>
  <si>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</si>
  <si>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</si>
  <si>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</si>
  <si>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</si>
  <si>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</si>
  <si>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</si>
  <si>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</si>
  <si>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</si>
  <si>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</si>
  <si>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</si>
  <si>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</si>
  <si>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</si>
  <si>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</si>
  <si>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</si>
  <si>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</si>
  <si>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</si>
  <si>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</si>
  <si>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</si>
  <si>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</si>
  <si>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</si>
  <si>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</si>
  <si>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</si>
  <si>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</si>
  <si>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</si>
  <si>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</si>
  <si>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</si>
  <si>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>Tapa legajadora plastificada tamaño oficio 23 x 35 cm</t>
  </si>
  <si>
    <t xml:space="preserve">TAPA LEGAJADORA PLASTIFICADA TAMAÑO OFICIO </t>
  </si>
  <si>
    <t>1.52.1.75</t>
  </si>
  <si>
    <t>UNIDAD DE MEDIDA</t>
  </si>
  <si>
    <t>SUMINISTROS Y APARATOS DE OFICINA/FORMAS Y SOBRES</t>
  </si>
  <si>
    <t>BANDAS DE CAUCHO</t>
  </si>
  <si>
    <t>BISTURI GRANDE</t>
  </si>
  <si>
    <t>MARCADOR PARA ACETATO</t>
  </si>
  <si>
    <t>PLASTILINA LIMPIA TIPOS</t>
  </si>
  <si>
    <t>SOBRES MANILA CARTA</t>
  </si>
  <si>
    <t>FRASCO</t>
  </si>
  <si>
    <t xml:space="preserve">Suministro de tiquetes áereos en rutas nacionales </t>
  </si>
  <si>
    <t xml:space="preserve">Computadores </t>
  </si>
  <si>
    <t>CORRECTOR LIQUIDO LÁPIZ</t>
  </si>
  <si>
    <t>SOBRES BLANCOS OFICIO</t>
  </si>
  <si>
    <t>TINTA NEGRA PARA SELLOS</t>
  </si>
  <si>
    <t>MEDIA ARITMETICA/PRECIO INDICATIVO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</si>
  <si>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</si>
  <si>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</si>
  <si>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</si>
  <si>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</si>
  <si>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</si>
  <si>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</si>
  <si>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</si>
  <si>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</si>
  <si>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el suministro de estos elementos serán contratados por la Coordinación de Apoyo Tecnológico, ver anexo.</t>
  </si>
  <si>
    <t>El suministro de estos elementos serán contratados por la Coordinación Administrativa.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</si>
  <si>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</si>
  <si>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</si>
  <si>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</si>
  <si>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</si>
  <si>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</si>
  <si>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1.52.1.35</t>
  </si>
  <si>
    <t>Corrector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</si>
  <si>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</si>
  <si>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</si>
  <si>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1.52.1.41.77</t>
  </si>
  <si>
    <t xml:space="preserve">Marcador permanente, desechable, contenido de tinta menor o igual a 2,5 g , de punta redonda acrilica, para hacer lineas de aprox. 1 mm , por 1 und. </t>
  </si>
  <si>
    <t xml:space="preserve">MARCADOR BORRASECO VARIOS COLORES </t>
  </si>
  <si>
    <t>1.52.1.61.338</t>
  </si>
  <si>
    <t xml:space="preserve">Plastilina en bloque, uso limpiatipos, presentacion en caja de 2 unidades y peso menor o igual a 50 g, con tonalidad monocolor. </t>
  </si>
  <si>
    <t>1.52.1.83</t>
  </si>
  <si>
    <t>Rotulo adhesivo en papel bond</t>
  </si>
  <si>
    <t>1.52.1.70.229</t>
  </si>
  <si>
    <t xml:space="preserve">Tinta para almohadilla, de color negro, y presentacion de 28 - 30 cm3 </t>
  </si>
  <si>
    <t>1.52.1.75.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</si>
  <si>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</si>
  <si>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</si>
  <si>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</si>
  <si>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</si>
  <si>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</si>
  <si>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</si>
  <si>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2.31.16</t>
  </si>
  <si>
    <t>SERVICIOS PERSONALES</t>
  </si>
  <si>
    <t>PERFIL</t>
  </si>
  <si>
    <t>2.32.1</t>
  </si>
  <si>
    <t xml:space="preserve">Servicios de apoyo administrativo, funcionamiento y gerencial. </t>
  </si>
  <si>
    <t xml:space="preserve">Servicio de apoyo administrativo </t>
  </si>
  <si>
    <t>Prestación de servicios profesionales</t>
  </si>
  <si>
    <t>1, 4, 5, 7</t>
  </si>
  <si>
    <t>Computadores</t>
  </si>
  <si>
    <t>CINTA PEGANTE PARA DISPENSADOR  12 X 40</t>
  </si>
  <si>
    <t>SOBRES MANILA MEDIA CARTA</t>
  </si>
  <si>
    <t>Cartucho de tóner</t>
  </si>
  <si>
    <t>1.32.10.6.1</t>
  </si>
  <si>
    <t>Cinta de facil corte, polipropileno, dimensiones (12mmx40m),</t>
  </si>
  <si>
    <t>CINTAS ADHESIVAS INDUSTRIALES</t>
  </si>
  <si>
    <t>ROTULOS ADHESIVOS 88,9x23 mm</t>
  </si>
  <si>
    <t>LIBRO 400 FOLIOS PASTA DURA TRES COLUMNAS</t>
  </si>
  <si>
    <t>ROLLO</t>
  </si>
  <si>
    <t>1.52.1.72.16</t>
  </si>
  <si>
    <t>DISCO COMPACTO/CD - RW</t>
  </si>
  <si>
    <t xml:space="preserve">Disco compacto regravable, de 700 Mb 80 min, por 1 und. </t>
  </si>
  <si>
    <t>1.32.10.8.17</t>
  </si>
  <si>
    <t>CINTA DE ENMASCARAR 48mmx40m</t>
  </si>
  <si>
    <t>cinta de enmascarar, multipropositos, dimensiones (48mmx40m), nacional</t>
  </si>
  <si>
    <t>1.52.1.53</t>
  </si>
  <si>
    <t>Libros de oficina</t>
  </si>
  <si>
    <t>PAPEL PARA FAX 30MTS</t>
  </si>
  <si>
    <t>TONER IMPRESORA(LASERJET 1150) H.P. Q2624A</t>
  </si>
  <si>
    <t>TONER H.P. C7115A</t>
  </si>
  <si>
    <t>1.48.1.14</t>
  </si>
  <si>
    <t xml:space="preserve">Comprende aquellos elementos de oficina tales como muebles, sillas, escritorios, mesas, modulos de archivo, entre otros . </t>
  </si>
  <si>
    <t>Silla  ejecutiva sin brazos</t>
  </si>
  <si>
    <t>1.48.1.1</t>
  </si>
  <si>
    <t>Archivador</t>
  </si>
  <si>
    <t>Archivador y sillas</t>
  </si>
  <si>
    <t>5
VER ANEXO DESAGREGADOS</t>
  </si>
  <si>
    <t>2741
VER ANEXO DESAGREGADOS</t>
  </si>
  <si>
    <t>Fortalecimiento  de los canales de atención al ciudadano.</t>
  </si>
  <si>
    <t>1
VER ANEXO DESAGREGADO</t>
  </si>
  <si>
    <t xml:space="preserve">Prestación de servicios profesionales </t>
  </si>
  <si>
    <t>INVERSIÓN
310-708-135</t>
  </si>
  <si>
    <t xml:space="preserve"> PRESTAR LOS SERVICIOS PROFESIONALES PARA LA ASESORÍA ASISTENCIA Y APOYO A LA SECRETARÍA GENERAL Y EN ESPECIAL A LA OFICINA DE PRENSA, PARA BRINDAR APOYO GRÁFICO Y FOTOGRÁFICO PARA LA DIVULGACIÓN VISUAL DE LAS ACTIVIDADES, PROGRAMAS, EVENTOS DEPORTIVOS Y RECREATIVOS, APROVECHAMIENTO DEL TIEMPO LIBRE Y ACTIVIDAD FÍSICA A TRAVÉS DE DIFERENTES MEDIOS DE COMUNICACIÓN. </t>
  </si>
  <si>
    <t>DISEÑADOR GRÁFICO ESPECIALISTA EN FOTOGRAFÍA</t>
  </si>
  <si>
    <t xml:space="preserve">INVERSIÓN
310-708-135 </t>
  </si>
  <si>
    <t>PRESTAR LOS SERVICIOS PROFESIONALES EN PUBLICIDAD PARA LA ASESORÍA ASISTENCIA Y APOYO A LA SECRETARÍA GENERAL Y EN ESPECIAL A LA OFICINA DE PRENSA, PARA EL DESARROLLO DE CAMPAÑAS INTERINSTITUCIONALES INTERNAS Y EXTERNAS QUE PERMITAN EL DESARROLLO DE UNA NUEVA IMAGEN INSTITUCIONAL Y EL TRABAJO EN CAMPAÑAS INTERINSTITUCIONALES CON FUNCIONARIOS Y COLABORADORES PARA QUE SE INTEGREN A LOS OBJETIVOS DE LA ENTIDAD Y CON ELLO ALCANZAR LOS OBJETIVOS DE LA ORGANIZACIÓN.</t>
  </si>
  <si>
    <t>PUBLICISTA</t>
  </si>
  <si>
    <t>PRESTACIÓN DE SERVICIOS PROFESIONALES EN COMUNICACIONES Y PERIODISMO EN LAS TAREAS QUE DESARROLLA EL ÁREA DE PRENSA Y COMUNICACIONES DE COLDEPORTES.</t>
  </si>
  <si>
    <t>COMUNICADOR SOCIAL</t>
  </si>
  <si>
    <t xml:space="preserve">PRESTAR LOS SERVICIOS PROFESIONALES PARA LA ASESORÍA ASISTENCIA Y APOYO A LA SECRETARÍA GENERAL Y EN ESPECIAL A LA OFICINA DE PRENSA, PARA REALIZAR LAS FUNCIONES DE CAMARÓGRAFO Y  APOYAR EL DISEÑO Y EJECUCIÓN DE PROGRAMAS EVENTOS Y ACTIVIDADES RECREATIVAS Y DEPORTIVAS RELACIONADAS CON PRODUCCIÓN Y POSTPRODUCCIÓN DE VIDEOS INFORMATIVOS Y DIDÁCTICOS PARA SU DIFUSIÓN Y EMISIÓN A TRAVÉS DE LOS CANALES DEL ESTADO. </t>
  </si>
  <si>
    <t>TÉCNICO EN PRODUCCIÓN DE CINE Y TELEVISIÓN</t>
  </si>
  <si>
    <t>PRENSA Y COMUNICACIONES</t>
  </si>
  <si>
    <t xml:space="preserve">Mantenimiento preventivo y correctivo de la cámara de video HDV </t>
  </si>
  <si>
    <t>Mantenimiento preventivo y correctivo de la cámara fotográfica SONY DSLR-A200</t>
  </si>
  <si>
    <t>Comprende aquellos servicios aéreos para pasajeros nacionales  (Tiquetes)</t>
  </si>
  <si>
    <t>Comprende aquellos servicios aéreos para pasajeros internacionales (Tiquetes)</t>
  </si>
  <si>
    <t>TONER IMPRESORA LEXMARK C780N BLACK</t>
  </si>
  <si>
    <t>TONER IMPRESORA LEXMARK C780N CYAN</t>
  </si>
  <si>
    <t>TONER IMPRESORA LEXMARK C780N MAGENTA</t>
  </si>
  <si>
    <t>TONER IMPRESORA LEXMARK C780N YELLOW</t>
  </si>
  <si>
    <t>PILA DOBLE AA</t>
  </si>
  <si>
    <t>PILA TRIPLE AAA</t>
  </si>
  <si>
    <t>REGLA PLASTICA DE 30 CMS</t>
  </si>
  <si>
    <t>REGLA PLASTICA DE 50 CMS</t>
  </si>
  <si>
    <t>ROTULOS PARA CD</t>
  </si>
  <si>
    <t>PAR</t>
  </si>
  <si>
    <t>PILA ALCALINA GRANDE</t>
  </si>
  <si>
    <t>PILA CUADRADA 9 VOLTIOS</t>
  </si>
  <si>
    <t>IMPLEMENTACIÓN DEPORTIVA</t>
  </si>
  <si>
    <t>AMPLIACION Y ACONDICIONAMIENTO OFICINA</t>
  </si>
  <si>
    <t>FEBRERO</t>
  </si>
  <si>
    <t>DIGITALIZACION ARCHIVO FILMICO</t>
  </si>
  <si>
    <t>SELECCION DE PRENSA Y MEDIOS AUDIOVISUALES</t>
  </si>
  <si>
    <t>Prestación de servicios</t>
  </si>
  <si>
    <t xml:space="preserve">Prestación de servicios  </t>
  </si>
  <si>
    <t>PUBLICACIONES</t>
  </si>
  <si>
    <t>Mantenimiento preventivoy correctivo del FAX</t>
  </si>
  <si>
    <t>Suministro de tiquetes áereos en rutas internacionales</t>
  </si>
  <si>
    <t>Servicios como auxiliar de oficina</t>
  </si>
  <si>
    <t>Auxiliar de Oficina</t>
  </si>
  <si>
    <t>INVERSIÓN
310-708-136</t>
  </si>
  <si>
    <t>Durante todo el año</t>
  </si>
  <si>
    <t>PRENSA</t>
  </si>
  <si>
    <t>2.10.17</t>
  </si>
  <si>
    <t xml:space="preserve">SERVICIOS DE PROCESAMIENTO DE INFORMACIÓN/
SERVICIOS AUTOMATIZADOS DE NOTICIAS </t>
  </si>
  <si>
    <t>Servicios automatizados de noticias, servicios de datos u otros servicios de informacion, compra de datos (el equivalente electronico de libros, periodicos, publicaciones periodicas, etc).</t>
  </si>
  <si>
    <t>Revistas</t>
  </si>
  <si>
    <t xml:space="preserve">Procesos coactivos, conceptos juridicos; resolución derechos de petición de información y tutelas presentadas ante los diferentes juzgados del país relacionadas con las actividades propias de COLDEPORTES </t>
  </si>
  <si>
    <t>Periodico Virtual</t>
  </si>
  <si>
    <t>Agendas</t>
  </si>
  <si>
    <t>Campañas en medios</t>
  </si>
  <si>
    <t>Produccion de Video</t>
  </si>
  <si>
    <t>Produccion y emision programas de television</t>
  </si>
  <si>
    <t>Transmision eventos deportivos</t>
  </si>
  <si>
    <t>VALOR UNITARIO</t>
  </si>
  <si>
    <t>CAPACITACION</t>
  </si>
  <si>
    <t>Cursos , seminarios sobre actualizacion sobre periodismo deportivo.</t>
  </si>
  <si>
    <t>VALOR UNIATRIO</t>
  </si>
  <si>
    <t>EQUIPOS DE OFICINA</t>
  </si>
  <si>
    <t>Camara de video Set completo</t>
  </si>
  <si>
    <t>camara</t>
  </si>
  <si>
    <t>Camara fotografica Set completo</t>
  </si>
  <si>
    <t>Set completo para edicion de video sistema digital - computador y software</t>
  </si>
  <si>
    <t>Cargadores para baterias</t>
  </si>
  <si>
    <t>cargadores</t>
  </si>
  <si>
    <t>DVD Grabador</t>
  </si>
  <si>
    <t>DVD</t>
  </si>
  <si>
    <t>Grabadoras</t>
  </si>
  <si>
    <t>Microfonos</t>
  </si>
  <si>
    <t>Quemadores</t>
  </si>
  <si>
    <t>Servicios Secretariales</t>
  </si>
  <si>
    <t>Secretaria</t>
  </si>
  <si>
    <t>SUMINISTROS DE OFICINA</t>
  </si>
  <si>
    <t>VALOR TOTAL</t>
  </si>
  <si>
    <t>MATERIALES Y SUMINISTROS</t>
  </si>
  <si>
    <t>UNIFORMES PERIODISTAS</t>
  </si>
  <si>
    <t xml:space="preserve"> Indumentaria adecuada para identificar a los funcionarios de Prensa de Coldeportes</t>
  </si>
  <si>
    <t>CHALECOS</t>
  </si>
  <si>
    <t>SUDADERAS</t>
  </si>
  <si>
    <t>INSUMOS PARA PRODUCCION</t>
  </si>
  <si>
    <t>Indumentaria adecuada para la identificar a los funcionarios de prensa de Coldeportes</t>
  </si>
  <si>
    <t xml:space="preserve">SERVICIOS </t>
  </si>
  <si>
    <t>Digitalización archivo fílmico y SELECCION DE PRENSA Y MEDIOS AUDIOVISUALES</t>
  </si>
  <si>
    <t>CAPACITACIONES</t>
  </si>
  <si>
    <t>teléfono celular</t>
  </si>
  <si>
    <t>Teléfono celular y/o smartphone</t>
  </si>
  <si>
    <t>Módem para internet</t>
  </si>
  <si>
    <t>Internet móvil</t>
  </si>
  <si>
    <t>Ipad (tablet)</t>
  </si>
  <si>
    <t>tablet</t>
  </si>
  <si>
    <t xml:space="preserve">INVERSIÓN
</t>
  </si>
  <si>
    <t xml:space="preserve">Mantenimiento preventivo y correctivo de equipos de computo (7 EQUIPOS). </t>
  </si>
  <si>
    <t>1.44.2.4</t>
  </si>
  <si>
    <t>1.44.2.1</t>
  </si>
  <si>
    <t>1.44.4.</t>
  </si>
  <si>
    <t>1.54.3.4</t>
  </si>
  <si>
    <t>Grabadoras para Periodistas</t>
  </si>
  <si>
    <t>1.37.16</t>
  </si>
  <si>
    <t>Computador Portatil</t>
  </si>
  <si>
    <t>1.47.1.4</t>
  </si>
  <si>
    <t>1.60.1.7</t>
  </si>
  <si>
    <t>1.44.3.2</t>
  </si>
  <si>
    <t>1.60.3</t>
  </si>
  <si>
    <t>1.60.3.18</t>
  </si>
  <si>
    <t>1.60.1.4</t>
  </si>
  <si>
    <t>CAMISETAS TIPO POLO</t>
  </si>
  <si>
    <t>1.39.9.2.8</t>
  </si>
  <si>
    <t>1.39.9.2</t>
  </si>
  <si>
    <t>1.52.1.111.3</t>
  </si>
  <si>
    <t>1.52.1.79.146</t>
  </si>
  <si>
    <t>1.52.1.79.148</t>
  </si>
  <si>
    <t>1.52.3.8.1620</t>
  </si>
  <si>
    <t xml:space="preserve">Sobre bolsa, en papel manila de 75 g/m2, de tamaño 17.5x24.0cm, sin burbuja plastica de amortiguacion, presentacion exterior sin ventanilla, de tipo solapa universal y engomada. </t>
  </si>
  <si>
    <t>servicios</t>
  </si>
  <si>
    <t>Servicios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</si>
</sst>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1" formatCode="&quot;$&quot;\ #,##0"/>
  </numFmts>
  <fonts count="3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b/>
      <sz val="8"/>
      <color indexed="8"/>
      <name val="Calibri"/>
      <family val="2"/>
    </font>
    <font>
      <b/>
      <sz val="10"/>
      <color indexed="8"/>
      <name val="Calibri"/>
      <family val="2"/>
    </font>
    <font>
      <b/>
      <sz val="16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7" fillId="0" borderId="0"/>
  </cellStyleXfs>
  <cellXfs count="360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vertical="center"/>
    </xf>
    <xf numFmtId="0" fontId="19" fillId="0" borderId="19" xfId="0" applyFont="1" applyFill="1" applyBorder="1" applyAlignment="1">
      <alignment vertical="center" wrapText="1"/>
    </xf>
    <xf numFmtId="166" fontId="0" fillId="0" borderId="20" xfId="0" applyNumberFormat="1" applyFill="1" applyBorder="1" applyAlignment="1">
      <alignment vertical="center"/>
    </xf>
    <xf numFmtId="166" fontId="0" fillId="0" borderId="20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166" fontId="2" fillId="0" borderId="20" xfId="0" applyNumberFormat="1" applyFont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0" borderId="17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8" fillId="5" borderId="12" xfId="0" applyFont="1" applyFill="1" applyBorder="1" applyAlignment="1">
      <alignment horizontal="center" vertical="center" wrapText="1"/>
    </xf>
    <xf numFmtId="0" fontId="29" fillId="5" borderId="1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10" fillId="4" borderId="18" xfId="0" applyFont="1" applyFill="1" applyBorder="1" applyAlignment="1">
      <alignment vertical="center"/>
    </xf>
    <xf numFmtId="0" fontId="2" fillId="4" borderId="23" xfId="0" applyFont="1" applyFill="1" applyBorder="1" applyAlignment="1">
      <alignment vertical="center" wrapText="1"/>
    </xf>
    <xf numFmtId="0" fontId="21" fillId="4" borderId="17" xfId="0" applyFont="1" applyFill="1" applyBorder="1" applyAlignment="1">
      <alignment horizontal="center" vertical="center" wrapText="1"/>
    </xf>
    <xf numFmtId="166" fontId="2" fillId="0" borderId="24" xfId="0" applyNumberFormat="1" applyFont="1" applyBorder="1" applyAlignment="1">
      <alignment vertical="center"/>
    </xf>
    <xf numFmtId="0" fontId="4" fillId="5" borderId="16" xfId="0" applyFont="1" applyFill="1" applyBorder="1" applyAlignment="1">
      <alignment horizontal="center" vertical="center" wrapText="1"/>
    </xf>
    <xf numFmtId="0" fontId="6" fillId="0" borderId="25" xfId="0" applyFont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3" fillId="6" borderId="3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/>
    </xf>
    <xf numFmtId="0" fontId="2" fillId="0" borderId="28" xfId="0" applyFont="1" applyFill="1" applyBorder="1" applyAlignment="1">
      <alignment vertical="center" wrapText="1"/>
    </xf>
    <xf numFmtId="2" fontId="6" fillId="0" borderId="0" xfId="0" applyNumberFormat="1" applyFont="1" applyAlignment="1">
      <alignment vertical="center" wrapText="1"/>
    </xf>
    <xf numFmtId="7" fontId="13" fillId="3" borderId="29" xfId="0" applyNumberFormat="1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31" xfId="0" applyFont="1" applyFill="1" applyBorder="1" applyAlignment="1">
      <alignment vertical="center" wrapText="1"/>
    </xf>
    <xf numFmtId="0" fontId="21" fillId="4" borderId="25" xfId="0" applyFont="1" applyFill="1" applyBorder="1" applyAlignment="1">
      <alignment horizontal="center" vertical="center" wrapText="1"/>
    </xf>
    <xf numFmtId="166" fontId="0" fillId="0" borderId="32" xfId="0" applyNumberFormat="1" applyBorder="1" applyAlignment="1">
      <alignment vertical="center"/>
    </xf>
    <xf numFmtId="0" fontId="2" fillId="4" borderId="33" xfId="0" applyFont="1" applyFill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5" fillId="0" borderId="35" xfId="0" applyFont="1" applyBorder="1" applyAlignment="1">
      <alignment vertical="center" wrapText="1"/>
    </xf>
    <xf numFmtId="0" fontId="23" fillId="6" borderId="1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vertical="center"/>
    </xf>
    <xf numFmtId="166" fontId="0" fillId="0" borderId="33" xfId="0" applyNumberFormat="1" applyBorder="1" applyAlignment="1">
      <alignment vertical="center"/>
    </xf>
    <xf numFmtId="0" fontId="6" fillId="4" borderId="14" xfId="0" applyFont="1" applyFill="1" applyBorder="1" applyAlignment="1">
      <alignment vertical="center" wrapText="1"/>
    </xf>
    <xf numFmtId="0" fontId="6" fillId="4" borderId="14" xfId="0" applyFont="1" applyFill="1" applyBorder="1" applyAlignment="1">
      <alignment vertical="center"/>
    </xf>
    <xf numFmtId="166" fontId="0" fillId="0" borderId="14" xfId="0" applyNumberFormat="1" applyBorder="1" applyAlignment="1">
      <alignment vertical="center"/>
    </xf>
    <xf numFmtId="0" fontId="6" fillId="0" borderId="36" xfId="0" applyFont="1" applyBorder="1" applyAlignment="1">
      <alignment vertical="center" wrapText="1"/>
    </xf>
    <xf numFmtId="0" fontId="2" fillId="4" borderId="36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vertical="center"/>
    </xf>
    <xf numFmtId="0" fontId="21" fillId="4" borderId="36" xfId="0" applyFont="1" applyFill="1" applyBorder="1" applyAlignment="1">
      <alignment horizontal="center" vertical="center"/>
    </xf>
    <xf numFmtId="166" fontId="0" fillId="0" borderId="36" xfId="0" applyNumberFormat="1" applyBorder="1" applyAlignment="1">
      <alignment vertical="center"/>
    </xf>
    <xf numFmtId="0" fontId="23" fillId="0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33" xfId="0" applyFont="1" applyFill="1" applyBorder="1" applyAlignment="1">
      <alignment vertical="center" wrapText="1"/>
    </xf>
    <xf numFmtId="0" fontId="2" fillId="0" borderId="33" xfId="0" applyFont="1" applyFill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5" fillId="0" borderId="35" xfId="1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1" applyNumberFormat="1" applyFont="1" applyFill="1" applyBorder="1" applyAlignment="1">
      <alignment horizontal="left" vertical="center" wrapText="1"/>
    </xf>
    <xf numFmtId="0" fontId="2" fillId="0" borderId="11" xfId="1" applyFont="1" applyBorder="1" applyAlignment="1">
      <alignment vertical="center" wrapText="1"/>
    </xf>
    <xf numFmtId="171" fontId="9" fillId="0" borderId="3" xfId="1" applyNumberFormat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31" xfId="1" applyFont="1" applyBorder="1" applyAlignment="1">
      <alignment vertical="center" wrapText="1"/>
    </xf>
    <xf numFmtId="0" fontId="4" fillId="0" borderId="4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7" fontId="4" fillId="0" borderId="31" xfId="0" applyNumberFormat="1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6" borderId="0" xfId="0" applyFont="1" applyFill="1" applyBorder="1" applyAlignment="1">
      <alignment vertical="center" wrapText="1"/>
    </xf>
    <xf numFmtId="0" fontId="2" fillId="0" borderId="37" xfId="0" applyFont="1" applyFill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2" fillId="0" borderId="40" xfId="1" applyFont="1" applyFill="1" applyBorder="1" applyAlignment="1">
      <alignment horizontal="left" vertical="center" wrapText="1"/>
    </xf>
    <xf numFmtId="0" fontId="2" fillId="0" borderId="40" xfId="1" applyFont="1" applyFill="1" applyBorder="1" applyAlignment="1">
      <alignment horizontal="center" vertical="center" wrapText="1"/>
    </xf>
    <xf numFmtId="0" fontId="4" fillId="0" borderId="40" xfId="1" applyFont="1" applyBorder="1" applyAlignment="1">
      <alignment horizontal="center" vertical="center" wrapText="1"/>
    </xf>
    <xf numFmtId="7" fontId="9" fillId="0" borderId="40" xfId="1" applyNumberFormat="1" applyFont="1" applyFill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7" fontId="4" fillId="0" borderId="3" xfId="1" applyNumberFormat="1" applyFont="1" applyFill="1" applyBorder="1" applyAlignment="1">
      <alignment horizontal="center" vertical="center" wrapText="1"/>
    </xf>
    <xf numFmtId="0" fontId="2" fillId="0" borderId="27" xfId="1" applyFont="1" applyBorder="1" applyAlignment="1">
      <alignment vertical="center" wrapText="1"/>
    </xf>
    <xf numFmtId="7" fontId="9" fillId="0" borderId="31" xfId="1" applyNumberFormat="1" applyFont="1" applyFill="1" applyBorder="1" applyAlignment="1">
      <alignment vertical="center" wrapText="1"/>
    </xf>
    <xf numFmtId="7" fontId="9" fillId="3" borderId="29" xfId="1" applyNumberFormat="1" applyFont="1" applyFill="1" applyBorder="1" applyAlignment="1">
      <alignment vertical="center" wrapText="1"/>
    </xf>
    <xf numFmtId="0" fontId="2" fillId="0" borderId="10" xfId="1" applyFont="1" applyBorder="1" applyAlignment="1">
      <alignment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0" applyNumberFormat="1" applyFont="1" applyFill="1" applyBorder="1" applyAlignment="1">
      <alignment vertical="center" wrapText="1"/>
    </xf>
    <xf numFmtId="7" fontId="9" fillId="3" borderId="6" xfId="0" applyNumberFormat="1" applyFont="1" applyFill="1" applyBorder="1" applyAlignment="1">
      <alignment vertical="center" wrapText="1"/>
    </xf>
    <xf numFmtId="7" fontId="9" fillId="3" borderId="7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7" fontId="9" fillId="0" borderId="4" xfId="1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2" borderId="41" xfId="0" applyFont="1" applyFill="1" applyBorder="1" applyAlignment="1">
      <alignment horizontal="center" vertical="center" wrapText="1"/>
    </xf>
    <xf numFmtId="0" fontId="4" fillId="2" borderId="42" xfId="0" applyFont="1" applyFill="1" applyBorder="1" applyAlignment="1">
      <alignment horizontal="center" vertical="center" wrapText="1"/>
    </xf>
    <xf numFmtId="0" fontId="25" fillId="2" borderId="12" xfId="0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21" fillId="4" borderId="25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166" fontId="9" fillId="2" borderId="16" xfId="0" applyNumberFormat="1" applyFont="1" applyFill="1" applyBorder="1" applyAlignment="1">
      <alignment vertical="center"/>
    </xf>
    <xf numFmtId="0" fontId="30" fillId="0" borderId="24" xfId="0" applyFont="1" applyFill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30" xfId="0" applyFont="1" applyFill="1" applyBorder="1" applyAlignment="1">
      <alignment horizontal="center" vertical="center" wrapText="1"/>
    </xf>
    <xf numFmtId="0" fontId="31" fillId="4" borderId="30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4" fillId="0" borderId="37" xfId="0" applyFont="1" applyBorder="1" applyAlignment="1">
      <alignment horizontal="center" vertical="center" wrapText="1"/>
    </xf>
    <xf numFmtId="0" fontId="2" fillId="0" borderId="43" xfId="0" applyFont="1" applyFill="1" applyBorder="1" applyAlignment="1">
      <alignment horizontal="center" vertical="center" wrapText="1"/>
    </xf>
    <xf numFmtId="0" fontId="4" fillId="7" borderId="3" xfId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2" fillId="7" borderId="3" xfId="0" applyFont="1" applyFill="1" applyBorder="1" applyAlignment="1">
      <alignment horizontal="left" vertical="center" wrapText="1"/>
    </xf>
    <xf numFmtId="0" fontId="2" fillId="7" borderId="27" xfId="0" applyFont="1" applyFill="1" applyBorder="1" applyAlignment="1">
      <alignment vertical="center" wrapText="1"/>
    </xf>
    <xf numFmtId="0" fontId="2" fillId="7" borderId="3" xfId="1" applyFont="1" applyFill="1" applyBorder="1" applyAlignment="1">
      <alignment horizontal="left" vertical="center" wrapText="1"/>
    </xf>
    <xf numFmtId="0" fontId="2" fillId="7" borderId="13" xfId="0" applyFont="1" applyFill="1" applyBorder="1" applyAlignment="1">
      <alignment vertical="center" wrapText="1"/>
    </xf>
    <xf numFmtId="0" fontId="2" fillId="7" borderId="22" xfId="0" applyFont="1" applyFill="1" applyBorder="1" applyAlignment="1">
      <alignment vertical="center" wrapText="1"/>
    </xf>
    <xf numFmtId="0" fontId="2" fillId="7" borderId="30" xfId="0" applyFont="1" applyFill="1" applyBorder="1" applyAlignment="1">
      <alignment vertical="center" wrapText="1"/>
    </xf>
    <xf numFmtId="0" fontId="2" fillId="0" borderId="44" xfId="1" applyFont="1" applyFill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0" fontId="6" fillId="7" borderId="14" xfId="0" applyFont="1" applyFill="1" applyBorder="1" applyAlignment="1">
      <alignment vertical="center" wrapText="1"/>
    </xf>
    <xf numFmtId="0" fontId="2" fillId="7" borderId="14" xfId="0" applyFont="1" applyFill="1" applyBorder="1" applyAlignment="1">
      <alignment vertical="center" wrapText="1"/>
    </xf>
    <xf numFmtId="0" fontId="2" fillId="7" borderId="14" xfId="0" applyFont="1" applyFill="1" applyBorder="1" applyAlignment="1">
      <alignment vertical="center"/>
    </xf>
    <xf numFmtId="0" fontId="21" fillId="7" borderId="14" xfId="0" applyFont="1" applyFill="1" applyBorder="1" applyAlignment="1">
      <alignment horizontal="center" vertical="center"/>
    </xf>
    <xf numFmtId="166" fontId="0" fillId="7" borderId="2" xfId="0" applyNumberFormat="1" applyFill="1" applyBorder="1" applyAlignment="1">
      <alignment vertical="center"/>
    </xf>
    <xf numFmtId="0" fontId="2" fillId="7" borderId="25" xfId="0" applyFont="1" applyFill="1" applyBorder="1" applyAlignment="1">
      <alignment vertical="center" wrapText="1"/>
    </xf>
    <xf numFmtId="0" fontId="2" fillId="7" borderId="17" xfId="0" applyFont="1" applyFill="1" applyBorder="1" applyAlignment="1">
      <alignment vertical="center" wrapText="1"/>
    </xf>
    <xf numFmtId="0" fontId="2" fillId="6" borderId="14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 wrapText="1"/>
    </xf>
    <xf numFmtId="0" fontId="2" fillId="4" borderId="12" xfId="0" applyFont="1" applyFill="1" applyBorder="1" applyAlignment="1">
      <alignment vertical="center" wrapText="1"/>
    </xf>
    <xf numFmtId="0" fontId="2" fillId="4" borderId="46" xfId="0" applyFont="1" applyFill="1" applyBorder="1" applyAlignment="1">
      <alignment vertical="center" wrapText="1"/>
    </xf>
    <xf numFmtId="0" fontId="2" fillId="4" borderId="47" xfId="0" applyFont="1" applyFill="1" applyBorder="1" applyAlignment="1">
      <alignment vertical="center" wrapText="1"/>
    </xf>
    <xf numFmtId="0" fontId="10" fillId="4" borderId="47" xfId="0" applyFont="1" applyFill="1" applyBorder="1" applyAlignment="1">
      <alignment vertical="center"/>
    </xf>
    <xf numFmtId="0" fontId="2" fillId="4" borderId="48" xfId="0" applyFont="1" applyFill="1" applyBorder="1" applyAlignment="1">
      <alignment vertical="center" wrapText="1"/>
    </xf>
    <xf numFmtId="166" fontId="0" fillId="0" borderId="16" xfId="0" applyNumberFormat="1" applyBorder="1" applyAlignment="1">
      <alignment vertical="center"/>
    </xf>
    <xf numFmtId="0" fontId="21" fillId="4" borderId="33" xfId="0" applyFont="1" applyFill="1" applyBorder="1" applyAlignment="1">
      <alignment horizontal="center" vertical="center"/>
    </xf>
    <xf numFmtId="0" fontId="21" fillId="4" borderId="12" xfId="0" applyFont="1" applyFill="1" applyBorder="1" applyAlignment="1">
      <alignment horizontal="center" vertical="center" wrapText="1"/>
    </xf>
    <xf numFmtId="0" fontId="21" fillId="7" borderId="49" xfId="0" applyFont="1" applyFill="1" applyBorder="1" applyAlignment="1">
      <alignment horizontal="center" vertical="center"/>
    </xf>
    <xf numFmtId="0" fontId="21" fillId="7" borderId="37" xfId="0" applyFont="1" applyFill="1" applyBorder="1" applyAlignment="1">
      <alignment horizontal="center" vertical="center"/>
    </xf>
    <xf numFmtId="0" fontId="21" fillId="7" borderId="50" xfId="0" applyFont="1" applyFill="1" applyBorder="1" applyAlignment="1">
      <alignment horizontal="center" vertical="center"/>
    </xf>
    <xf numFmtId="0" fontId="21" fillId="7" borderId="8" xfId="0" applyFont="1" applyFill="1" applyBorder="1" applyAlignment="1">
      <alignment horizontal="center" vertical="center"/>
    </xf>
    <xf numFmtId="166" fontId="0" fillId="0" borderId="25" xfId="0" applyNumberFormat="1" applyFill="1" applyBorder="1" applyAlignment="1">
      <alignment vertical="center"/>
    </xf>
    <xf numFmtId="166" fontId="0" fillId="0" borderId="14" xfId="0" applyNumberFormat="1" applyFill="1" applyBorder="1" applyAlignment="1">
      <alignment vertical="center"/>
    </xf>
    <xf numFmtId="0" fontId="2" fillId="6" borderId="36" xfId="0" applyFont="1" applyFill="1" applyBorder="1" applyAlignment="1">
      <alignment vertical="center" wrapText="1"/>
    </xf>
    <xf numFmtId="7" fontId="9" fillId="3" borderId="51" xfId="1" applyNumberFormat="1" applyFont="1" applyFill="1" applyBorder="1" applyAlignment="1">
      <alignment vertical="center" wrapText="1"/>
    </xf>
    <xf numFmtId="7" fontId="9" fillId="3" borderId="52" xfId="1" applyNumberFormat="1" applyFont="1" applyFill="1" applyBorder="1" applyAlignment="1">
      <alignment vertical="center" wrapText="1"/>
    </xf>
    <xf numFmtId="0" fontId="2" fillId="0" borderId="44" xfId="1" applyFont="1" applyFill="1" applyBorder="1" applyAlignment="1">
      <alignment horizontal="left" vertical="center" wrapText="1"/>
    </xf>
    <xf numFmtId="0" fontId="2" fillId="0" borderId="44" xfId="1" applyFont="1" applyBorder="1" applyAlignment="1">
      <alignment vertical="center" wrapText="1"/>
    </xf>
    <xf numFmtId="0" fontId="4" fillId="7" borderId="44" xfId="1" applyFont="1" applyFill="1" applyBorder="1" applyAlignment="1">
      <alignment horizontal="center" vertical="center" wrapText="1"/>
    </xf>
    <xf numFmtId="7" fontId="9" fillId="0" borderId="44" xfId="1" applyNumberFormat="1" applyFont="1" applyFill="1" applyBorder="1" applyAlignment="1">
      <alignment vertical="center" wrapText="1"/>
    </xf>
    <xf numFmtId="0" fontId="2" fillId="0" borderId="40" xfId="1" applyFont="1" applyBorder="1" applyAlignment="1">
      <alignment vertical="center" wrapText="1"/>
    </xf>
    <xf numFmtId="0" fontId="4" fillId="5" borderId="5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59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4" fillId="5" borderId="53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55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29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56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2" borderId="60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40" xfId="1" applyFont="1" applyFill="1" applyBorder="1" applyAlignment="1">
      <alignment horizontal="center" vertical="center" wrapText="1"/>
    </xf>
    <xf numFmtId="0" fontId="4" fillId="5" borderId="56" xfId="1" applyFont="1" applyFill="1" applyBorder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7" xfId="1" applyFont="1" applyFill="1" applyBorder="1" applyAlignment="1">
      <alignment horizontal="center" vertical="center" wrapText="1"/>
    </xf>
    <xf numFmtId="0" fontId="4" fillId="5" borderId="54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59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4" fillId="0" borderId="27" xfId="1" applyFont="1" applyFill="1" applyBorder="1" applyAlignment="1">
      <alignment horizontal="center" vertical="center" wrapText="1"/>
    </xf>
    <xf numFmtId="0" fontId="4" fillId="0" borderId="4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5" borderId="53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5" borderId="44" xfId="1" applyFont="1" applyFill="1" applyBorder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7" xfId="1" applyFont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0" fontId="4" fillId="0" borderId="55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4" fillId="0" borderId="61" xfId="1" applyFont="1" applyFill="1" applyBorder="1" applyAlignment="1">
      <alignment horizontal="center" vertical="center" wrapText="1"/>
    </xf>
    <xf numFmtId="0" fontId="4" fillId="0" borderId="63" xfId="1" applyFont="1" applyFill="1" applyBorder="1" applyAlignment="1">
      <alignment horizontal="center" vertical="center" wrapText="1"/>
    </xf>
    <xf numFmtId="0" fontId="2" fillId="0" borderId="44" xfId="1" applyFont="1" applyFill="1" applyBorder="1" applyAlignment="1">
      <alignment horizontal="center" vertical="center" wrapText="1"/>
    </xf>
    <xf numFmtId="0" fontId="2" fillId="0" borderId="40" xfId="1" applyFont="1" applyFill="1" applyBorder="1" applyAlignment="1">
      <alignment horizontal="center" vertical="center" wrapText="1"/>
    </xf>
    <xf numFmtId="0" fontId="4" fillId="0" borderId="64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8" fillId="5" borderId="35" xfId="0" applyFont="1" applyFill="1" applyBorder="1" applyAlignment="1">
      <alignment horizontal="center" vertical="center" wrapText="1"/>
    </xf>
    <xf numFmtId="0" fontId="28" fillId="5" borderId="22" xfId="0" applyFont="1" applyFill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18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22" fillId="5" borderId="45" xfId="0" applyFont="1" applyFill="1" applyBorder="1" applyAlignment="1">
      <alignment horizontal="center" vertical="center" wrapText="1"/>
    </xf>
    <xf numFmtId="0" fontId="22" fillId="5" borderId="15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166" fontId="0" fillId="0" borderId="41" xfId="0" applyNumberFormat="1" applyFill="1" applyBorder="1" applyAlignment="1">
      <alignment horizontal="center" vertical="center"/>
    </xf>
    <xf numFmtId="166" fontId="0" fillId="0" borderId="26" xfId="0" applyNumberFormat="1" applyFill="1" applyBorder="1" applyAlignment="1">
      <alignment horizontal="center" vertical="center"/>
    </xf>
    <xf numFmtId="166" fontId="0" fillId="0" borderId="65" xfId="0" applyNumberFormat="1" applyFill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2" fillId="0" borderId="4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6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2" xfId="1" applyFont="1" applyBorder="1" applyAlignment="1">
      <alignment horizontal="center" vertical="center" wrapText="1"/>
    </xf>
    <xf numFmtId="0" fontId="2" fillId="0" borderId="66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1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63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463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01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11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11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38100</xdr:rowOff>
    </xdr:from>
    <xdr:to>
      <xdr:col>1</xdr:col>
      <xdr:colOff>514350</xdr:colOff>
      <xdr:row>2</xdr:row>
      <xdr:rowOff>9525</xdr:rowOff>
    </xdr:to>
    <xdr:pic>
      <xdr:nvPicPr>
        <xdr:cNvPr id="1964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38100"/>
          <a:ext cx="6858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990600</xdr:colOff>
      <xdr:row>2</xdr:row>
      <xdr:rowOff>85725</xdr:rowOff>
    </xdr:to>
    <xdr:pic>
      <xdr:nvPicPr>
        <xdr:cNvPr id="1964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49275" y="38100"/>
          <a:ext cx="7429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1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1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571500</xdr:colOff>
      <xdr:row>2</xdr:row>
      <xdr:rowOff>0</xdr:rowOff>
    </xdr:to>
    <xdr:pic>
      <xdr:nvPicPr>
        <xdr:cNvPr id="1118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334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1076325</xdr:colOff>
      <xdr:row>0</xdr:row>
      <xdr:rowOff>104775</xdr:rowOff>
    </xdr:from>
    <xdr:to>
      <xdr:col>9</xdr:col>
      <xdr:colOff>466725</xdr:colOff>
      <xdr:row>2</xdr:row>
      <xdr:rowOff>95250</xdr:rowOff>
    </xdr:to>
    <xdr:pic>
      <xdr:nvPicPr>
        <xdr:cNvPr id="1118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104775"/>
          <a:ext cx="6762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14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14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964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67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304800</xdr:colOff>
      <xdr:row>0</xdr:row>
      <xdr:rowOff>0</xdr:rowOff>
    </xdr:from>
    <xdr:to>
      <xdr:col>8</xdr:col>
      <xdr:colOff>552450</xdr:colOff>
      <xdr:row>3</xdr:row>
      <xdr:rowOff>47625</xdr:rowOff>
    </xdr:to>
    <xdr:pic>
      <xdr:nvPicPr>
        <xdr:cNvPr id="1867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614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133350</xdr:colOff>
      <xdr:row>0</xdr:row>
      <xdr:rowOff>85725</xdr:rowOff>
    </xdr:from>
    <xdr:to>
      <xdr:col>1</xdr:col>
      <xdr:colOff>1000125</xdr:colOff>
      <xdr:row>2</xdr:row>
      <xdr:rowOff>238125</xdr:rowOff>
    </xdr:to>
    <xdr:pic>
      <xdr:nvPicPr>
        <xdr:cNvPr id="614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85725"/>
          <a:ext cx="8667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447675</xdr:colOff>
      <xdr:row>4</xdr:row>
      <xdr:rowOff>180975</xdr:rowOff>
    </xdr:to>
    <xdr:pic>
      <xdr:nvPicPr>
        <xdr:cNvPr id="2067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668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419100</xdr:colOff>
      <xdr:row>0</xdr:row>
      <xdr:rowOff>19050</xdr:rowOff>
    </xdr:from>
    <xdr:to>
      <xdr:col>8</xdr:col>
      <xdr:colOff>0</xdr:colOff>
      <xdr:row>4</xdr:row>
      <xdr:rowOff>171450</xdr:rowOff>
    </xdr:to>
    <xdr:pic>
      <xdr:nvPicPr>
        <xdr:cNvPr id="2067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5" y="19050"/>
          <a:ext cx="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133350</xdr:colOff>
      <xdr:row>0</xdr:row>
      <xdr:rowOff>28575</xdr:rowOff>
    </xdr:from>
    <xdr:to>
      <xdr:col>14</xdr:col>
      <xdr:colOff>114300</xdr:colOff>
      <xdr:row>4</xdr:row>
      <xdr:rowOff>57150</xdr:rowOff>
    </xdr:to>
    <xdr:pic>
      <xdr:nvPicPr>
        <xdr:cNvPr id="2067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8575"/>
          <a:ext cx="9525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447675</xdr:colOff>
      <xdr:row>4</xdr:row>
      <xdr:rowOff>95250</xdr:rowOff>
    </xdr:to>
    <xdr:pic>
      <xdr:nvPicPr>
        <xdr:cNvPr id="2163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668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123825</xdr:colOff>
      <xdr:row>0</xdr:row>
      <xdr:rowOff>0</xdr:rowOff>
    </xdr:from>
    <xdr:to>
      <xdr:col>8</xdr:col>
      <xdr:colOff>85725</xdr:colOff>
      <xdr:row>4</xdr:row>
      <xdr:rowOff>9525</xdr:rowOff>
    </xdr:to>
    <xdr:pic>
      <xdr:nvPicPr>
        <xdr:cNvPr id="2163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72390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3</xdr:row>
      <xdr:rowOff>0</xdr:rowOff>
    </xdr:from>
    <xdr:to>
      <xdr:col>1</xdr:col>
      <xdr:colOff>228600</xdr:colOff>
      <xdr:row>7</xdr:row>
      <xdr:rowOff>19050</xdr:rowOff>
    </xdr:to>
    <xdr:pic>
      <xdr:nvPicPr>
        <xdr:cNvPr id="2272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485775"/>
          <a:ext cx="2762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1038225</xdr:colOff>
      <xdr:row>2</xdr:row>
      <xdr:rowOff>47625</xdr:rowOff>
    </xdr:from>
    <xdr:to>
      <xdr:col>10</xdr:col>
      <xdr:colOff>66675</xdr:colOff>
      <xdr:row>6</xdr:row>
      <xdr:rowOff>295275</xdr:rowOff>
    </xdr:to>
    <xdr:pic>
      <xdr:nvPicPr>
        <xdr:cNvPr id="2272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71475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2</xdr:row>
      <xdr:rowOff>123825</xdr:rowOff>
    </xdr:from>
    <xdr:to>
      <xdr:col>1</xdr:col>
      <xdr:colOff>238125</xdr:colOff>
      <xdr:row>6</xdr:row>
      <xdr:rowOff>9525</xdr:rowOff>
    </xdr:to>
    <xdr:pic>
      <xdr:nvPicPr>
        <xdr:cNvPr id="2364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447675"/>
          <a:ext cx="6191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3</xdr:row>
      <xdr:rowOff>38100</xdr:rowOff>
    </xdr:from>
    <xdr:to>
      <xdr:col>11</xdr:col>
      <xdr:colOff>1085850</xdr:colOff>
      <xdr:row>6</xdr:row>
      <xdr:rowOff>47625</xdr:rowOff>
    </xdr:to>
    <xdr:pic>
      <xdr:nvPicPr>
        <xdr:cNvPr id="2364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4025" y="523875"/>
          <a:ext cx="5143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7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6"/>
  <sheetViews>
    <sheetView topLeftCell="B1" workbookViewId="0">
      <selection activeCell="H12" sqref="H12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3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272"/>
    </row>
    <row r="2" spans="1:12" ht="12.75" customHeight="1" x14ac:dyDescent="0.2">
      <c r="A2" s="272"/>
      <c r="B2" s="272"/>
      <c r="C2" s="3"/>
      <c r="D2" s="3"/>
      <c r="G2" s="3"/>
      <c r="K2" s="272"/>
    </row>
    <row r="3" spans="1:12" ht="20.25" customHeight="1" x14ac:dyDescent="0.2">
      <c r="A3" s="272"/>
      <c r="B3" s="272"/>
      <c r="K3" s="272"/>
    </row>
    <row r="4" spans="1:12" ht="12.75" customHeight="1" thickBot="1" x14ac:dyDescent="0.25">
      <c r="C4" s="3" t="s">
        <v>2</v>
      </c>
      <c r="D4" s="269" t="s">
        <v>199</v>
      </c>
      <c r="E4" s="269"/>
      <c r="F4" s="3" t="s">
        <v>19</v>
      </c>
      <c r="G4" s="33">
        <v>2012</v>
      </c>
      <c r="K4" s="272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76" t="s">
        <v>5</v>
      </c>
      <c r="B6" s="265" t="s">
        <v>50</v>
      </c>
      <c r="C6" s="265" t="s">
        <v>42</v>
      </c>
      <c r="D6" s="265" t="s">
        <v>3</v>
      </c>
      <c r="E6" s="265" t="s">
        <v>7</v>
      </c>
      <c r="F6" s="265" t="s">
        <v>8</v>
      </c>
      <c r="G6" s="265" t="s">
        <v>6</v>
      </c>
      <c r="H6" s="265" t="s">
        <v>4</v>
      </c>
      <c r="I6" s="274" t="s">
        <v>17</v>
      </c>
      <c r="J6" s="267" t="s">
        <v>13</v>
      </c>
      <c r="K6" s="284" t="s">
        <v>1</v>
      </c>
    </row>
    <row r="7" spans="1:12" s="6" customFormat="1" ht="24.75" customHeight="1" x14ac:dyDescent="0.2">
      <c r="A7" s="277"/>
      <c r="B7" s="266"/>
      <c r="C7" s="273"/>
      <c r="D7" s="266"/>
      <c r="E7" s="273"/>
      <c r="F7" s="266"/>
      <c r="G7" s="266"/>
      <c r="H7" s="273"/>
      <c r="I7" s="275"/>
      <c r="J7" s="268"/>
      <c r="K7" s="285"/>
    </row>
    <row r="8" spans="1:12" s="6" customFormat="1" ht="67.5" x14ac:dyDescent="0.2">
      <c r="A8" s="26" t="s">
        <v>44</v>
      </c>
      <c r="B8" s="27" t="s">
        <v>9</v>
      </c>
      <c r="C8" s="27" t="s">
        <v>43</v>
      </c>
      <c r="D8" s="28" t="s">
        <v>47</v>
      </c>
      <c r="E8" s="18">
        <v>6</v>
      </c>
      <c r="F8" s="18">
        <v>2</v>
      </c>
      <c r="G8" s="27"/>
      <c r="H8" s="17">
        <v>0</v>
      </c>
      <c r="I8" s="44"/>
      <c r="J8" s="270"/>
      <c r="K8" s="37" t="s">
        <v>46</v>
      </c>
    </row>
    <row r="9" spans="1:12" s="114" customFormat="1" ht="35.25" customHeight="1" thickBot="1" x14ac:dyDescent="0.25">
      <c r="A9" s="202" t="s">
        <v>149</v>
      </c>
      <c r="B9" s="166" t="s">
        <v>9</v>
      </c>
      <c r="C9" s="166" t="s">
        <v>150</v>
      </c>
      <c r="D9" s="167" t="s">
        <v>155</v>
      </c>
      <c r="E9" s="22">
        <v>3</v>
      </c>
      <c r="F9" s="22" t="s">
        <v>156</v>
      </c>
      <c r="G9" s="166" t="s">
        <v>187</v>
      </c>
      <c r="H9" s="203">
        <v>261089532</v>
      </c>
      <c r="I9" s="44"/>
      <c r="J9" s="271"/>
      <c r="K9" s="116"/>
    </row>
    <row r="10" spans="1:12" s="6" customFormat="1" ht="45.75" thickTop="1" x14ac:dyDescent="0.2">
      <c r="A10" s="26" t="s">
        <v>48</v>
      </c>
      <c r="B10" s="27" t="s">
        <v>9</v>
      </c>
      <c r="C10" s="27" t="s">
        <v>49</v>
      </c>
      <c r="D10" s="28" t="s">
        <v>121</v>
      </c>
      <c r="E10" s="18">
        <v>1</v>
      </c>
      <c r="F10" s="18">
        <v>2</v>
      </c>
      <c r="G10" s="27"/>
      <c r="H10" s="17">
        <v>44250000</v>
      </c>
      <c r="I10" s="44"/>
      <c r="J10" s="271"/>
      <c r="K10" s="37" t="s">
        <v>38</v>
      </c>
      <c r="L10" s="31"/>
    </row>
    <row r="11" spans="1:12" s="6" customFormat="1" ht="24.75" customHeight="1" x14ac:dyDescent="0.2">
      <c r="A11" s="26"/>
      <c r="B11" s="27" t="s">
        <v>10</v>
      </c>
      <c r="C11" s="27" t="s">
        <v>246</v>
      </c>
      <c r="D11" s="28"/>
      <c r="E11" s="18"/>
      <c r="F11" s="18"/>
      <c r="G11" s="27"/>
      <c r="H11" s="17">
        <v>91150000</v>
      </c>
      <c r="I11" s="44"/>
      <c r="J11" s="271"/>
      <c r="K11" s="37"/>
      <c r="L11" s="204"/>
    </row>
    <row r="12" spans="1:12" s="6" customFormat="1" ht="56.25" x14ac:dyDescent="0.2">
      <c r="A12" s="26" t="s">
        <v>35</v>
      </c>
      <c r="B12" s="27" t="s">
        <v>10</v>
      </c>
      <c r="C12" s="27" t="s">
        <v>36</v>
      </c>
      <c r="D12" s="28" t="s">
        <v>157</v>
      </c>
      <c r="E12" s="18">
        <v>1</v>
      </c>
      <c r="F12" s="18">
        <v>2</v>
      </c>
      <c r="G12" s="27">
        <v>4</v>
      </c>
      <c r="H12" s="17">
        <v>0</v>
      </c>
      <c r="I12" s="44"/>
      <c r="J12" s="271"/>
      <c r="K12" s="37" t="s">
        <v>122</v>
      </c>
    </row>
    <row r="13" spans="1:12" s="6" customFormat="1" ht="33" customHeight="1" x14ac:dyDescent="0.2">
      <c r="A13" s="26" t="s">
        <v>15</v>
      </c>
      <c r="B13" s="27" t="s">
        <v>10</v>
      </c>
      <c r="C13" s="27" t="s">
        <v>14</v>
      </c>
      <c r="D13" s="28" t="s">
        <v>183</v>
      </c>
      <c r="E13" s="18">
        <v>6</v>
      </c>
      <c r="F13" s="22">
        <v>2</v>
      </c>
      <c r="G13" s="20" t="s">
        <v>184</v>
      </c>
      <c r="H13" s="23">
        <v>0</v>
      </c>
      <c r="I13" s="44"/>
      <c r="J13" s="271"/>
      <c r="K13" s="278" t="s">
        <v>123</v>
      </c>
    </row>
    <row r="14" spans="1:12" s="6" customFormat="1" ht="33.75" x14ac:dyDescent="0.2">
      <c r="A14" s="19" t="s">
        <v>11</v>
      </c>
      <c r="B14" s="20" t="s">
        <v>10</v>
      </c>
      <c r="C14" s="20" t="s">
        <v>260</v>
      </c>
      <c r="D14" s="21" t="s">
        <v>92</v>
      </c>
      <c r="E14" s="22">
        <v>6</v>
      </c>
      <c r="F14" s="22">
        <v>2</v>
      </c>
      <c r="G14" s="20" t="s">
        <v>185</v>
      </c>
      <c r="H14" s="23">
        <v>0</v>
      </c>
      <c r="I14" s="44"/>
      <c r="J14" s="271"/>
      <c r="K14" s="279"/>
    </row>
    <row r="15" spans="1:12" s="6" customFormat="1" ht="33.75" x14ac:dyDescent="0.2">
      <c r="A15" s="19"/>
      <c r="B15" s="20"/>
      <c r="C15" s="20" t="s">
        <v>216</v>
      </c>
      <c r="D15" s="21" t="s">
        <v>268</v>
      </c>
      <c r="E15" s="22"/>
      <c r="F15" s="18">
        <v>2</v>
      </c>
      <c r="G15" s="20" t="s">
        <v>185</v>
      </c>
      <c r="H15" s="17"/>
      <c r="I15" s="44"/>
      <c r="J15" s="271"/>
      <c r="K15" s="279"/>
    </row>
    <row r="16" spans="1:12" s="6" customFormat="1" ht="22.5" x14ac:dyDescent="0.2">
      <c r="A16" s="19"/>
      <c r="B16" s="20" t="s">
        <v>9</v>
      </c>
      <c r="C16" s="20" t="s">
        <v>269</v>
      </c>
      <c r="D16" s="21" t="s">
        <v>270</v>
      </c>
      <c r="E16" s="22"/>
      <c r="F16" s="18">
        <v>2</v>
      </c>
      <c r="G16" s="27"/>
      <c r="H16" s="17"/>
      <c r="I16" s="44"/>
      <c r="J16" s="271"/>
      <c r="K16" s="279"/>
    </row>
    <row r="17" spans="1:23" s="6" customFormat="1" ht="54.75" customHeight="1" x14ac:dyDescent="0.2">
      <c r="A17" s="222"/>
      <c r="B17" s="20" t="s">
        <v>9</v>
      </c>
      <c r="C17" s="20" t="s">
        <v>223</v>
      </c>
      <c r="D17" s="21" t="s">
        <v>233</v>
      </c>
      <c r="E17" s="22"/>
      <c r="F17" s="223">
        <v>2</v>
      </c>
      <c r="G17" s="27"/>
      <c r="H17" s="17">
        <v>442301000</v>
      </c>
      <c r="I17" s="177"/>
      <c r="J17" s="185"/>
      <c r="K17" s="21"/>
    </row>
    <row r="18" spans="1:23" s="6" customFormat="1" ht="34.5" customHeight="1" x14ac:dyDescent="0.2">
      <c r="A18" s="222"/>
      <c r="B18" s="20" t="s">
        <v>9</v>
      </c>
      <c r="C18" s="20" t="s">
        <v>271</v>
      </c>
      <c r="D18" s="21" t="s">
        <v>244</v>
      </c>
      <c r="E18" s="22"/>
      <c r="F18" s="223">
        <v>2</v>
      </c>
      <c r="G18" s="27"/>
      <c r="H18" s="17">
        <v>5000000</v>
      </c>
      <c r="I18" s="177"/>
      <c r="J18" s="185"/>
      <c r="K18" s="21"/>
    </row>
    <row r="19" spans="1:23" s="1" customFormat="1" ht="32.25" customHeight="1" thickBot="1" x14ac:dyDescent="0.25">
      <c r="A19" s="286" t="s">
        <v>0</v>
      </c>
      <c r="B19" s="287"/>
      <c r="C19" s="287"/>
      <c r="D19" s="287"/>
      <c r="E19" s="287"/>
      <c r="F19" s="288"/>
      <c r="G19" s="24"/>
      <c r="H19" s="25">
        <f>SUM(H8:H16)</f>
        <v>396489532</v>
      </c>
      <c r="I19" s="280"/>
      <c r="J19" s="281"/>
      <c r="K19" s="282"/>
    </row>
    <row r="20" spans="1:23" s="1" customFormat="1" ht="25.5" customHeight="1" thickTop="1" x14ac:dyDescent="0.2">
      <c r="L20" s="9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5.5" customHeight="1" x14ac:dyDescent="0.2">
      <c r="C21" s="8"/>
      <c r="D21" s="8"/>
      <c r="E21" s="8"/>
      <c r="F21" s="8"/>
      <c r="G21" s="8"/>
      <c r="H21" s="12"/>
      <c r="I21" s="12"/>
      <c r="J21" s="9"/>
      <c r="K21" s="9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35"/>
      <c r="F22" s="13"/>
      <c r="G22" s="11"/>
      <c r="H22" s="16"/>
      <c r="I22" s="16"/>
      <c r="J22" s="15"/>
      <c r="K22" s="15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13"/>
      <c r="F23" s="13"/>
      <c r="G23" s="11"/>
      <c r="H23" s="16"/>
      <c r="I23" s="16"/>
      <c r="J23" s="15"/>
      <c r="K23" s="15"/>
      <c r="L23" s="10"/>
      <c r="M23" s="10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2.75" x14ac:dyDescent="0.2">
      <c r="C24" s="11"/>
      <c r="D24" s="11"/>
      <c r="E24" s="14"/>
      <c r="F24" s="14"/>
      <c r="G24" s="11"/>
      <c r="H24" s="16"/>
      <c r="I24" s="16"/>
      <c r="J24" s="10"/>
      <c r="K24" s="10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4"/>
      <c r="K25" s="5"/>
    </row>
    <row r="26" spans="1:23" x14ac:dyDescent="0.2">
      <c r="H26" s="36"/>
    </row>
  </sheetData>
  <mergeCells count="19">
    <mergeCell ref="A6:A7"/>
    <mergeCell ref="G6:G7"/>
    <mergeCell ref="A1:B3"/>
    <mergeCell ref="K13:K16"/>
    <mergeCell ref="I19:K19"/>
    <mergeCell ref="C1:J1"/>
    <mergeCell ref="K6:K7"/>
    <mergeCell ref="H6:H7"/>
    <mergeCell ref="C6:C7"/>
    <mergeCell ref="A19:F19"/>
    <mergeCell ref="B6:B7"/>
    <mergeCell ref="J6:J7"/>
    <mergeCell ref="D4:E4"/>
    <mergeCell ref="J8:J16"/>
    <mergeCell ref="D6:D7"/>
    <mergeCell ref="K1:K4"/>
    <mergeCell ref="E6:E7"/>
    <mergeCell ref="F6:F7"/>
    <mergeCell ref="I6:I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0"/>
  <sheetViews>
    <sheetView topLeftCell="D1" workbookViewId="0">
      <selection activeCell="H10" sqref="H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272"/>
    </row>
    <row r="2" spans="1:24" ht="12.75" customHeight="1" x14ac:dyDescent="0.2">
      <c r="A2" s="272"/>
      <c r="B2" s="272"/>
      <c r="C2" s="3"/>
      <c r="D2" s="3"/>
      <c r="G2" s="3"/>
      <c r="K2" s="272"/>
    </row>
    <row r="3" spans="1:24" ht="20.25" customHeight="1" x14ac:dyDescent="0.2">
      <c r="A3" s="272"/>
      <c r="B3" s="272"/>
      <c r="K3" s="272"/>
    </row>
    <row r="4" spans="1:24" ht="12.75" customHeight="1" thickBot="1" x14ac:dyDescent="0.25">
      <c r="C4" s="3" t="s">
        <v>2</v>
      </c>
      <c r="D4" s="269" t="s">
        <v>199</v>
      </c>
      <c r="E4" s="269"/>
      <c r="F4" s="3" t="s">
        <v>19</v>
      </c>
      <c r="G4" s="33">
        <v>2012</v>
      </c>
      <c r="K4" s="272"/>
    </row>
    <row r="5" spans="1:24" ht="12.75" customHeight="1" thickTop="1" x14ac:dyDescent="0.2">
      <c r="C5" s="3"/>
      <c r="D5" s="50"/>
      <c r="E5" s="50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65" t="s">
        <v>50</v>
      </c>
      <c r="C7" s="265" t="s">
        <v>42</v>
      </c>
      <c r="D7" s="265" t="s">
        <v>3</v>
      </c>
      <c r="E7" s="274" t="s">
        <v>20</v>
      </c>
      <c r="F7" s="265" t="s">
        <v>7</v>
      </c>
      <c r="G7" s="265" t="s">
        <v>8</v>
      </c>
      <c r="H7" s="265" t="s">
        <v>6</v>
      </c>
      <c r="I7" s="265" t="s">
        <v>4</v>
      </c>
      <c r="J7" s="274" t="s">
        <v>17</v>
      </c>
      <c r="K7" s="267" t="s">
        <v>13</v>
      </c>
      <c r="L7" s="284" t="s">
        <v>1</v>
      </c>
    </row>
    <row r="8" spans="1:24" s="6" customFormat="1" ht="24.75" customHeight="1" x14ac:dyDescent="0.2">
      <c r="A8" s="277"/>
      <c r="B8" s="266"/>
      <c r="C8" s="273"/>
      <c r="D8" s="266"/>
      <c r="E8" s="275"/>
      <c r="F8" s="273"/>
      <c r="G8" s="266"/>
      <c r="H8" s="266"/>
      <c r="I8" s="273"/>
      <c r="J8" s="275"/>
      <c r="K8" s="268"/>
      <c r="L8" s="285"/>
    </row>
    <row r="9" spans="1:24" s="6" customFormat="1" ht="101.25" customHeight="1" x14ac:dyDescent="0.2">
      <c r="A9" s="289" t="s">
        <v>44</v>
      </c>
      <c r="B9" s="295" t="s">
        <v>9</v>
      </c>
      <c r="C9" s="295" t="s">
        <v>43</v>
      </c>
      <c r="D9" s="270" t="s">
        <v>45</v>
      </c>
      <c r="E9" s="226" t="s">
        <v>279</v>
      </c>
      <c r="F9" s="22">
        <v>6</v>
      </c>
      <c r="G9" s="22">
        <v>1</v>
      </c>
      <c r="H9" s="20">
        <v>1</v>
      </c>
      <c r="I9" s="23">
        <v>0</v>
      </c>
      <c r="J9" s="44" t="s">
        <v>119</v>
      </c>
      <c r="K9" s="43"/>
      <c r="L9" s="37" t="s">
        <v>118</v>
      </c>
    </row>
    <row r="10" spans="1:24" s="6" customFormat="1" ht="22.5" x14ac:dyDescent="0.2">
      <c r="A10" s="290"/>
      <c r="B10" s="296"/>
      <c r="C10" s="296"/>
      <c r="D10" s="271"/>
      <c r="E10" s="225" t="s">
        <v>200</v>
      </c>
      <c r="F10" s="18">
        <v>6</v>
      </c>
      <c r="G10" s="18">
        <v>2</v>
      </c>
      <c r="H10" s="27">
        <v>1</v>
      </c>
      <c r="I10" s="17">
        <v>3000000</v>
      </c>
      <c r="J10" s="177" t="s">
        <v>278</v>
      </c>
      <c r="K10" s="185"/>
      <c r="L10" s="184"/>
    </row>
    <row r="11" spans="1:24" s="6" customFormat="1" ht="22.5" x14ac:dyDescent="0.2">
      <c r="A11" s="290"/>
      <c r="B11" s="296"/>
      <c r="C11" s="296"/>
      <c r="D11" s="271"/>
      <c r="E11" s="226" t="s">
        <v>201</v>
      </c>
      <c r="F11" s="18">
        <v>6</v>
      </c>
      <c r="G11" s="18">
        <v>2</v>
      </c>
      <c r="H11" s="27">
        <v>1</v>
      </c>
      <c r="I11" s="17">
        <v>500000</v>
      </c>
      <c r="J11" s="177" t="s">
        <v>278</v>
      </c>
      <c r="K11" s="185"/>
      <c r="L11" s="184"/>
    </row>
    <row r="12" spans="1:24" s="6" customFormat="1" ht="22.5" x14ac:dyDescent="0.2">
      <c r="A12" s="290"/>
      <c r="B12" s="296"/>
      <c r="C12" s="296"/>
      <c r="D12" s="271"/>
      <c r="E12" s="184" t="s">
        <v>217</v>
      </c>
      <c r="F12" s="18"/>
      <c r="G12" s="18">
        <v>2</v>
      </c>
      <c r="H12" s="27">
        <v>1</v>
      </c>
      <c r="I12" s="17"/>
      <c r="J12" s="177" t="s">
        <v>278</v>
      </c>
      <c r="K12" s="185"/>
      <c r="L12" s="184"/>
    </row>
    <row r="13" spans="1:24" s="6" customFormat="1" ht="45" x14ac:dyDescent="0.2">
      <c r="A13" s="291"/>
      <c r="B13" s="297"/>
      <c r="C13" s="297"/>
      <c r="D13" s="298"/>
      <c r="E13" s="227" t="s">
        <v>224</v>
      </c>
      <c r="F13" s="18">
        <v>6</v>
      </c>
      <c r="G13" s="18">
        <v>2</v>
      </c>
      <c r="H13" s="27">
        <v>1</v>
      </c>
      <c r="I13" s="17">
        <v>0</v>
      </c>
      <c r="J13" s="177" t="s">
        <v>278</v>
      </c>
      <c r="K13" s="178"/>
      <c r="L13" s="187" t="s">
        <v>38</v>
      </c>
    </row>
    <row r="14" spans="1:24" s="7" customFormat="1" ht="15.75" customHeight="1" thickBot="1" x14ac:dyDescent="0.25">
      <c r="A14" s="292" t="s">
        <v>0</v>
      </c>
      <c r="B14" s="293"/>
      <c r="C14" s="293"/>
      <c r="D14" s="293"/>
      <c r="E14" s="294"/>
      <c r="F14" s="293"/>
      <c r="G14" s="293"/>
      <c r="H14" s="24">
        <f>SUM(H9:H11)</f>
        <v>3</v>
      </c>
      <c r="I14" s="25">
        <f>SUM(I9:I9)</f>
        <v>0</v>
      </c>
      <c r="J14" s="29"/>
      <c r="K14" s="29"/>
      <c r="L14" s="30"/>
    </row>
    <row r="15" spans="1:24" s="1" customFormat="1" ht="12.75" thickTop="1" x14ac:dyDescent="0.2"/>
    <row r="16" spans="1:24" s="1" customFormat="1" ht="25.5" customHeight="1" x14ac:dyDescent="0.2">
      <c r="C16" s="8"/>
      <c r="D16" s="8"/>
      <c r="E16" s="8"/>
      <c r="F16" s="8"/>
      <c r="G16" s="8"/>
      <c r="H16" s="8"/>
      <c r="I16" s="12"/>
      <c r="J16" s="12"/>
      <c r="K16" s="9"/>
      <c r="L16" s="9"/>
      <c r="M16" s="9"/>
      <c r="N16" s="9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25.5" customHeight="1" x14ac:dyDescent="0.2">
      <c r="C17" s="11"/>
      <c r="D17" s="11"/>
      <c r="E17" s="11"/>
      <c r="F17" s="13"/>
      <c r="G17" s="13"/>
      <c r="H17" s="11"/>
      <c r="I17" s="16"/>
      <c r="J17" s="16"/>
      <c r="K17" s="15"/>
      <c r="L17" s="15"/>
      <c r="M17" s="15"/>
      <c r="N17" s="1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ht="19.5" customHeight="1" x14ac:dyDescent="0.2">
      <c r="C18" s="11"/>
      <c r="D18" s="11"/>
      <c r="E18" s="11"/>
      <c r="F18" s="13"/>
      <c r="G18" s="13"/>
      <c r="H18" s="11"/>
      <c r="I18" s="16"/>
      <c r="J18" s="16"/>
      <c r="K18" s="15"/>
      <c r="L18" s="15"/>
      <c r="M18" s="15"/>
      <c r="N18" s="1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3:24" s="1" customFormat="1" ht="19.5" customHeight="1" x14ac:dyDescent="0.2">
      <c r="C19" s="11"/>
      <c r="D19" s="11"/>
      <c r="E19" s="11"/>
      <c r="F19" s="14"/>
      <c r="G19" s="14"/>
      <c r="H19" s="11"/>
      <c r="I19" s="16"/>
      <c r="J19" s="16"/>
      <c r="K19" s="10"/>
      <c r="L19" s="10"/>
      <c r="M19" s="10"/>
      <c r="N19" s="10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3:24" s="1" customFormat="1" x14ac:dyDescent="0.2">
      <c r="K20" s="4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</sheetData>
  <mergeCells count="21">
    <mergeCell ref="C9:C13"/>
    <mergeCell ref="C7:C8"/>
    <mergeCell ref="A14:G14"/>
    <mergeCell ref="H7:H8"/>
    <mergeCell ref="I7:I8"/>
    <mergeCell ref="J7:J8"/>
    <mergeCell ref="K7:K8"/>
    <mergeCell ref="B9:B13"/>
    <mergeCell ref="D9:D13"/>
    <mergeCell ref="F7:F8"/>
    <mergeCell ref="E7:E8"/>
    <mergeCell ref="D7:D8"/>
    <mergeCell ref="A9:A13"/>
    <mergeCell ref="L7:L8"/>
    <mergeCell ref="G7:G8"/>
    <mergeCell ref="D4:E4"/>
    <mergeCell ref="A1:B3"/>
    <mergeCell ref="C1:J1"/>
    <mergeCell ref="K1:K4"/>
    <mergeCell ref="A7:A8"/>
    <mergeCell ref="B7:B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9"/>
  <sheetViews>
    <sheetView topLeftCell="C1" zoomScale="84" zoomScaleNormal="84" workbookViewId="0">
      <selection activeCell="J14" sqref="J14"/>
    </sheetView>
  </sheetViews>
  <sheetFormatPr baseColWidth="10" defaultColWidth="7.5703125" defaultRowHeight="12" x14ac:dyDescent="0.2"/>
  <cols>
    <col min="1" max="1" width="7.5703125" style="138"/>
    <col min="2" max="2" width="10" style="138" customWidth="1"/>
    <col min="3" max="3" width="14.140625" style="138" customWidth="1"/>
    <col min="4" max="4" width="16.42578125" style="138" customWidth="1"/>
    <col min="5" max="5" width="50.42578125" style="138" customWidth="1"/>
    <col min="6" max="6" width="13.140625" style="138" customWidth="1"/>
    <col min="7" max="7" width="13.7109375" style="138" customWidth="1"/>
    <col min="8" max="8" width="15.28515625" style="138" customWidth="1"/>
    <col min="9" max="9" width="13.7109375" style="138" customWidth="1"/>
    <col min="10" max="10" width="23.140625" style="138" customWidth="1"/>
    <col min="11" max="11" width="17.42578125" style="138" customWidth="1"/>
    <col min="12" max="12" width="20.5703125" style="138" customWidth="1"/>
    <col min="13" max="13" width="19.85546875" style="138" customWidth="1"/>
    <col min="14" max="16384" width="7.5703125" style="138"/>
  </cols>
  <sheetData>
    <row r="1" spans="1:24" ht="33.75" customHeight="1" x14ac:dyDescent="0.2">
      <c r="A1" s="312"/>
      <c r="B1" s="312"/>
      <c r="C1" s="313" t="s">
        <v>18</v>
      </c>
      <c r="D1" s="313"/>
      <c r="E1" s="313"/>
      <c r="F1" s="313"/>
      <c r="G1" s="313"/>
      <c r="H1" s="313"/>
      <c r="I1" s="313"/>
      <c r="J1" s="313"/>
      <c r="K1" s="313"/>
      <c r="L1" s="312"/>
    </row>
    <row r="2" spans="1:24" ht="12.75" customHeight="1" x14ac:dyDescent="0.2">
      <c r="A2" s="312"/>
      <c r="B2" s="312"/>
      <c r="C2" s="139"/>
      <c r="D2" s="139"/>
      <c r="H2" s="139"/>
      <c r="L2" s="312"/>
    </row>
    <row r="3" spans="1:24" ht="28.5" customHeight="1" thickBot="1" x14ac:dyDescent="0.25">
      <c r="C3" s="139" t="s">
        <v>2</v>
      </c>
      <c r="D3" s="269" t="s">
        <v>199</v>
      </c>
      <c r="E3" s="269"/>
      <c r="G3" s="139" t="s">
        <v>19</v>
      </c>
      <c r="H3" s="140">
        <v>2012</v>
      </c>
      <c r="L3" s="312"/>
    </row>
    <row r="4" spans="1:24" ht="12.75" customHeight="1" thickTop="1" thickBot="1" x14ac:dyDescent="0.25">
      <c r="C4" s="139"/>
      <c r="D4" s="141"/>
      <c r="G4" s="139"/>
      <c r="H4" s="141"/>
      <c r="L4" s="137"/>
    </row>
    <row r="5" spans="1:24" s="142" customFormat="1" ht="24.75" customHeight="1" thickTop="1" x14ac:dyDescent="0.2">
      <c r="A5" s="314" t="s">
        <v>5</v>
      </c>
      <c r="B5" s="306" t="s">
        <v>50</v>
      </c>
      <c r="C5" s="306" t="s">
        <v>42</v>
      </c>
      <c r="D5" s="306" t="s">
        <v>3</v>
      </c>
      <c r="E5" s="316" t="s">
        <v>20</v>
      </c>
      <c r="F5" s="316" t="s">
        <v>151</v>
      </c>
      <c r="G5" s="306" t="s">
        <v>7</v>
      </c>
      <c r="H5" s="306" t="s">
        <v>8</v>
      </c>
      <c r="I5" s="306" t="s">
        <v>6</v>
      </c>
      <c r="J5" s="306" t="s">
        <v>4</v>
      </c>
      <c r="K5" s="316" t="s">
        <v>17</v>
      </c>
      <c r="L5" s="308" t="s">
        <v>13</v>
      </c>
      <c r="M5" s="302" t="s">
        <v>1</v>
      </c>
    </row>
    <row r="6" spans="1:24" s="142" customFormat="1" ht="21" customHeight="1" x14ac:dyDescent="0.2">
      <c r="A6" s="315"/>
      <c r="B6" s="307"/>
      <c r="C6" s="307"/>
      <c r="D6" s="307"/>
      <c r="E6" s="317"/>
      <c r="F6" s="317"/>
      <c r="G6" s="307"/>
      <c r="H6" s="307"/>
      <c r="I6" s="307"/>
      <c r="J6" s="307"/>
      <c r="K6" s="317"/>
      <c r="L6" s="309"/>
      <c r="M6" s="303"/>
    </row>
    <row r="7" spans="1:24" s="142" customFormat="1" ht="102.75" customHeight="1" x14ac:dyDescent="0.2">
      <c r="A7" s="324" t="s">
        <v>149</v>
      </c>
      <c r="B7" s="329" t="s">
        <v>301</v>
      </c>
      <c r="C7" s="310" t="s">
        <v>302</v>
      </c>
      <c r="D7" s="304" t="s">
        <v>188</v>
      </c>
      <c r="E7" s="168" t="s">
        <v>190</v>
      </c>
      <c r="F7" s="169" t="s">
        <v>191</v>
      </c>
      <c r="G7" s="146">
        <v>3</v>
      </c>
      <c r="H7" s="146">
        <v>1</v>
      </c>
      <c r="I7" s="147">
        <v>1</v>
      </c>
      <c r="J7" s="170">
        <v>48304080</v>
      </c>
      <c r="K7" s="147" t="s">
        <v>192</v>
      </c>
      <c r="L7" s="318"/>
      <c r="M7" s="321" t="s">
        <v>16</v>
      </c>
    </row>
    <row r="8" spans="1:24" s="142" customFormat="1" ht="129.75" customHeight="1" x14ac:dyDescent="0.2">
      <c r="A8" s="324"/>
      <c r="B8" s="310"/>
      <c r="C8" s="310"/>
      <c r="D8" s="305"/>
      <c r="E8" s="171" t="s">
        <v>193</v>
      </c>
      <c r="F8" s="172" t="s">
        <v>194</v>
      </c>
      <c r="G8" s="146">
        <v>3</v>
      </c>
      <c r="H8" s="146">
        <v>1</v>
      </c>
      <c r="I8" s="224">
        <v>1</v>
      </c>
      <c r="J8" s="170">
        <v>32934000</v>
      </c>
      <c r="K8" s="147" t="s">
        <v>192</v>
      </c>
      <c r="L8" s="319"/>
      <c r="M8" s="322"/>
    </row>
    <row r="9" spans="1:24" s="142" customFormat="1" ht="72" customHeight="1" thickBot="1" x14ac:dyDescent="0.25">
      <c r="A9" s="325"/>
      <c r="B9" s="310"/>
      <c r="C9" s="311"/>
      <c r="D9" s="305"/>
      <c r="E9" s="168" t="s">
        <v>195</v>
      </c>
      <c r="F9" s="169" t="s">
        <v>196</v>
      </c>
      <c r="G9" s="146">
        <v>3</v>
      </c>
      <c r="H9" s="146">
        <v>1</v>
      </c>
      <c r="I9" s="224">
        <v>1</v>
      </c>
      <c r="J9" s="170">
        <v>33600000</v>
      </c>
      <c r="K9" s="173" t="s">
        <v>189</v>
      </c>
      <c r="L9" s="319"/>
      <c r="M9" s="322"/>
    </row>
    <row r="10" spans="1:24" s="142" customFormat="1" ht="120" customHeight="1" thickTop="1" x14ac:dyDescent="0.2">
      <c r="A10" s="328" t="s">
        <v>152</v>
      </c>
      <c r="B10" s="310"/>
      <c r="C10" s="326" t="s">
        <v>153</v>
      </c>
      <c r="D10" s="326" t="s">
        <v>154</v>
      </c>
      <c r="E10" s="260" t="s">
        <v>197</v>
      </c>
      <c r="F10" s="261" t="s">
        <v>198</v>
      </c>
      <c r="G10" s="232">
        <v>3</v>
      </c>
      <c r="H10" s="232">
        <v>1</v>
      </c>
      <c r="I10" s="262">
        <v>1</v>
      </c>
      <c r="J10" s="263">
        <v>24152040</v>
      </c>
      <c r="K10" s="233" t="s">
        <v>189</v>
      </c>
      <c r="L10" s="319"/>
      <c r="M10" s="322"/>
    </row>
    <row r="11" spans="1:24" s="142" customFormat="1" ht="30" customHeight="1" x14ac:dyDescent="0.2">
      <c r="A11" s="324"/>
      <c r="B11" s="310"/>
      <c r="C11" s="305"/>
      <c r="D11" s="305"/>
      <c r="E11" s="171" t="s">
        <v>226</v>
      </c>
      <c r="F11" s="169" t="s">
        <v>227</v>
      </c>
      <c r="G11" s="146">
        <v>3</v>
      </c>
      <c r="H11" s="146">
        <v>1</v>
      </c>
      <c r="I11" s="147">
        <v>1</v>
      </c>
      <c r="J11" s="148">
        <v>18000000</v>
      </c>
      <c r="K11" s="147" t="s">
        <v>228</v>
      </c>
      <c r="L11" s="319"/>
      <c r="M11" s="322"/>
    </row>
    <row r="12" spans="1:24" s="142" customFormat="1" ht="30" customHeight="1" thickBot="1" x14ac:dyDescent="0.25">
      <c r="A12" s="325"/>
      <c r="B12" s="311"/>
      <c r="C12" s="327"/>
      <c r="D12" s="327"/>
      <c r="E12" s="188" t="s">
        <v>258</v>
      </c>
      <c r="F12" s="264" t="s">
        <v>259</v>
      </c>
      <c r="G12" s="189">
        <v>3</v>
      </c>
      <c r="H12" s="189">
        <v>1</v>
      </c>
      <c r="I12" s="190">
        <v>1</v>
      </c>
      <c r="J12" s="191">
        <v>15000000</v>
      </c>
      <c r="K12" s="190" t="s">
        <v>228</v>
      </c>
      <c r="L12" s="320"/>
      <c r="M12" s="323"/>
    </row>
    <row r="13" spans="1:24" s="139" customFormat="1" ht="15.75" customHeight="1" thickTop="1" thickBot="1" x14ac:dyDescent="0.25">
      <c r="A13" s="299" t="s">
        <v>0</v>
      </c>
      <c r="B13" s="300"/>
      <c r="C13" s="300"/>
      <c r="D13" s="300"/>
      <c r="E13" s="301"/>
      <c r="F13" s="301"/>
      <c r="G13" s="300"/>
      <c r="H13" s="300"/>
      <c r="I13" s="149">
        <f>SUM(I7:I10)</f>
        <v>4</v>
      </c>
      <c r="J13" s="150">
        <f>SUM(J7:J12)</f>
        <v>171990120</v>
      </c>
      <c r="K13" s="259"/>
      <c r="L13" s="259"/>
      <c r="M13" s="258"/>
    </row>
    <row r="14" spans="1:24" s="153" customFormat="1" ht="12.75" thickTop="1" x14ac:dyDescent="0.2"/>
    <row r="15" spans="1:24" s="153" customFormat="1" ht="25.5" customHeight="1" x14ac:dyDescent="0.2">
      <c r="C15" s="154"/>
      <c r="D15" s="154"/>
      <c r="E15" s="154"/>
      <c r="F15" s="154"/>
      <c r="G15" s="154"/>
      <c r="H15" s="154"/>
      <c r="I15" s="154"/>
      <c r="J15" s="155"/>
      <c r="K15" s="155"/>
      <c r="L15" s="156"/>
      <c r="M15" s="156"/>
      <c r="N15" s="156"/>
      <c r="O15" s="157"/>
      <c r="P15" s="157"/>
      <c r="Q15" s="157"/>
      <c r="R15" s="157"/>
      <c r="S15" s="157"/>
      <c r="T15" s="157"/>
      <c r="U15" s="157"/>
      <c r="V15" s="157"/>
      <c r="W15" s="157"/>
      <c r="X15" s="157"/>
    </row>
    <row r="16" spans="1:24" s="153" customFormat="1" ht="25.5" customHeight="1" x14ac:dyDescent="0.2">
      <c r="C16" s="158"/>
      <c r="D16" s="158"/>
      <c r="E16" s="158"/>
      <c r="F16" s="158"/>
      <c r="G16" s="159"/>
      <c r="H16" s="159"/>
      <c r="I16" s="158"/>
      <c r="J16" s="160"/>
      <c r="K16" s="160"/>
      <c r="L16" s="161"/>
      <c r="M16" s="161"/>
      <c r="N16" s="161"/>
      <c r="O16" s="157"/>
      <c r="P16" s="157"/>
      <c r="Q16" s="157"/>
      <c r="R16" s="157"/>
      <c r="S16" s="157"/>
      <c r="T16" s="157"/>
      <c r="U16" s="157"/>
      <c r="V16" s="157"/>
      <c r="W16" s="157"/>
      <c r="X16" s="157"/>
    </row>
    <row r="17" spans="3:24" s="153" customFormat="1" ht="19.5" customHeight="1" x14ac:dyDescent="0.2">
      <c r="C17" s="158"/>
      <c r="D17" s="158"/>
      <c r="E17" s="158"/>
      <c r="F17" s="158"/>
      <c r="G17" s="159"/>
      <c r="H17" s="159"/>
      <c r="I17" s="158"/>
      <c r="J17" s="160"/>
      <c r="K17" s="160"/>
      <c r="L17" s="161"/>
      <c r="M17" s="161"/>
      <c r="N17" s="161"/>
      <c r="O17" s="157"/>
      <c r="P17" s="157"/>
      <c r="Q17" s="157"/>
      <c r="R17" s="157"/>
      <c r="S17" s="157"/>
      <c r="T17" s="157"/>
      <c r="U17" s="157"/>
      <c r="V17" s="157"/>
      <c r="W17" s="157"/>
      <c r="X17" s="157"/>
    </row>
    <row r="18" spans="3:24" s="153" customFormat="1" ht="19.5" customHeight="1" x14ac:dyDescent="0.2">
      <c r="C18" s="158"/>
      <c r="D18" s="158"/>
      <c r="E18" s="158"/>
      <c r="F18" s="158"/>
      <c r="G18" s="162"/>
      <c r="H18" s="162"/>
      <c r="I18" s="158"/>
      <c r="J18" s="160"/>
      <c r="K18" s="160"/>
      <c r="L18" s="163"/>
      <c r="M18" s="163"/>
      <c r="N18" s="163"/>
      <c r="O18" s="157"/>
      <c r="P18" s="157"/>
      <c r="Q18" s="157"/>
      <c r="R18" s="157"/>
      <c r="S18" s="157"/>
      <c r="T18" s="157"/>
      <c r="U18" s="157"/>
      <c r="V18" s="157"/>
      <c r="W18" s="157"/>
      <c r="X18" s="157"/>
    </row>
    <row r="19" spans="3:24" s="153" customFormat="1" x14ac:dyDescent="0.2">
      <c r="L19" s="164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</row>
  </sheetData>
  <mergeCells count="27">
    <mergeCell ref="K5:K6"/>
    <mergeCell ref="A7:A9"/>
    <mergeCell ref="C10:C12"/>
    <mergeCell ref="D10:D12"/>
    <mergeCell ref="A10:A12"/>
    <mergeCell ref="E5:E6"/>
    <mergeCell ref="B7:B12"/>
    <mergeCell ref="A1:B2"/>
    <mergeCell ref="C1:K1"/>
    <mergeCell ref="L1:L3"/>
    <mergeCell ref="D3:E3"/>
    <mergeCell ref="A5:A6"/>
    <mergeCell ref="B5:B6"/>
    <mergeCell ref="C5:C6"/>
    <mergeCell ref="D5:D6"/>
    <mergeCell ref="F5:F6"/>
    <mergeCell ref="I5:I6"/>
    <mergeCell ref="A13:H13"/>
    <mergeCell ref="M5:M6"/>
    <mergeCell ref="D7:D9"/>
    <mergeCell ref="G5:G6"/>
    <mergeCell ref="H5:H6"/>
    <mergeCell ref="L5:L6"/>
    <mergeCell ref="J5:J6"/>
    <mergeCell ref="C7:C9"/>
    <mergeCell ref="L7:L12"/>
    <mergeCell ref="M7:M12"/>
  </mergeCells>
  <printOptions horizontalCentered="1"/>
  <pageMargins left="0.76" right="0.19685039370078741" top="0.31496062992125984" bottom="0.31496062992125984" header="0.23622047244094491" footer="0.19685039370078741"/>
  <pageSetup paperSize="5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3"/>
  <sheetViews>
    <sheetView topLeftCell="C1"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8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272"/>
    </row>
    <row r="2" spans="1:24" ht="12.75" customHeight="1" x14ac:dyDescent="0.2">
      <c r="A2" s="272"/>
      <c r="B2" s="272"/>
      <c r="C2" s="3"/>
      <c r="D2" s="3"/>
      <c r="G2" s="3"/>
      <c r="K2" s="272"/>
    </row>
    <row r="3" spans="1:24" ht="20.25" customHeight="1" x14ac:dyDescent="0.2">
      <c r="A3" s="272"/>
      <c r="B3" s="272"/>
      <c r="K3" s="272"/>
    </row>
    <row r="4" spans="1:24" ht="12.75" customHeight="1" thickBot="1" x14ac:dyDescent="0.25">
      <c r="C4" s="3" t="s">
        <v>2</v>
      </c>
      <c r="D4" s="269" t="s">
        <v>199</v>
      </c>
      <c r="E4" s="269"/>
      <c r="F4" s="3" t="s">
        <v>19</v>
      </c>
      <c r="G4" s="33">
        <v>2012</v>
      </c>
      <c r="K4" s="272"/>
    </row>
    <row r="5" spans="1:24" ht="12.75" customHeight="1" thickTop="1" x14ac:dyDescent="0.2">
      <c r="C5" s="3"/>
      <c r="D5" s="117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65" t="s">
        <v>50</v>
      </c>
      <c r="C7" s="265" t="s">
        <v>42</v>
      </c>
      <c r="D7" s="265" t="s">
        <v>3</v>
      </c>
      <c r="E7" s="274" t="s">
        <v>20</v>
      </c>
      <c r="F7" s="265" t="s">
        <v>7</v>
      </c>
      <c r="G7" s="265" t="s">
        <v>8</v>
      </c>
      <c r="H7" s="265" t="s">
        <v>6</v>
      </c>
      <c r="I7" s="265" t="s">
        <v>4</v>
      </c>
      <c r="J7" s="274" t="s">
        <v>17</v>
      </c>
      <c r="K7" s="267" t="s">
        <v>13</v>
      </c>
      <c r="L7" s="284" t="s">
        <v>1</v>
      </c>
    </row>
    <row r="8" spans="1:24" s="6" customFormat="1" ht="24.75" customHeight="1" x14ac:dyDescent="0.2">
      <c r="A8" s="277"/>
      <c r="B8" s="266"/>
      <c r="C8" s="273"/>
      <c r="D8" s="266"/>
      <c r="E8" s="275"/>
      <c r="F8" s="273"/>
      <c r="G8" s="266"/>
      <c r="H8" s="266"/>
      <c r="I8" s="273"/>
      <c r="J8" s="275"/>
      <c r="K8" s="268"/>
      <c r="L8" s="285"/>
    </row>
    <row r="9" spans="1:24" s="6" customFormat="1" ht="45" customHeight="1" x14ac:dyDescent="0.2">
      <c r="A9" s="26" t="s">
        <v>48</v>
      </c>
      <c r="B9" s="27" t="s">
        <v>9</v>
      </c>
      <c r="C9" s="27" t="s">
        <v>49</v>
      </c>
      <c r="D9" s="43" t="s">
        <v>202</v>
      </c>
      <c r="E9" s="21" t="s">
        <v>108</v>
      </c>
      <c r="F9" s="18">
        <v>1</v>
      </c>
      <c r="G9" s="18" t="s">
        <v>229</v>
      </c>
      <c r="H9" s="20">
        <v>100</v>
      </c>
      <c r="I9" s="23">
        <f>650000*H9</f>
        <v>65000000</v>
      </c>
      <c r="J9" s="44"/>
      <c r="K9" s="43"/>
      <c r="L9" s="109" t="s">
        <v>38</v>
      </c>
    </row>
    <row r="10" spans="1:24" s="6" customFormat="1" ht="45" customHeight="1" x14ac:dyDescent="0.2">
      <c r="A10" s="26"/>
      <c r="B10" s="27"/>
      <c r="C10" s="27"/>
      <c r="D10" s="43" t="s">
        <v>203</v>
      </c>
      <c r="E10" s="21" t="s">
        <v>225</v>
      </c>
      <c r="F10" s="18">
        <v>1</v>
      </c>
      <c r="G10" s="18" t="s">
        <v>229</v>
      </c>
      <c r="H10" s="27">
        <v>5</v>
      </c>
      <c r="I10" s="17">
        <f>(H10*3000000)</f>
        <v>15000000</v>
      </c>
      <c r="J10" s="177"/>
      <c r="K10" s="43"/>
      <c r="L10" s="109" t="s">
        <v>38</v>
      </c>
    </row>
    <row r="11" spans="1:24" s="7" customFormat="1" ht="15.75" customHeight="1" thickBot="1" x14ac:dyDescent="0.25">
      <c r="A11" s="292" t="s">
        <v>0</v>
      </c>
      <c r="B11" s="293"/>
      <c r="C11" s="293"/>
      <c r="D11" s="293"/>
      <c r="E11" s="293"/>
      <c r="F11" s="293"/>
      <c r="G11" s="293"/>
      <c r="H11" s="24">
        <f>SUM(H9:H10)</f>
        <v>105</v>
      </c>
      <c r="I11" s="25">
        <f>SUM(I9:I10)</f>
        <v>80000000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5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ht="12" customHeight="1" x14ac:dyDescent="0.2">
      <c r="K17" s="1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1:24" ht="12" customHeight="1" x14ac:dyDescent="0.2">
      <c r="K18" s="15"/>
    </row>
    <row r="19" spans="11:24" ht="12" customHeight="1" x14ac:dyDescent="0.2">
      <c r="K19" s="15"/>
    </row>
    <row r="20" spans="11:24" ht="12" customHeight="1" x14ac:dyDescent="0.2">
      <c r="K20" s="15"/>
    </row>
    <row r="21" spans="11:24" ht="12" customHeight="1" x14ac:dyDescent="0.2">
      <c r="K21" s="15"/>
    </row>
    <row r="22" spans="11:24" ht="12" customHeight="1" x14ac:dyDescent="0.2">
      <c r="K22" s="15"/>
    </row>
    <row r="23" spans="11:24" ht="12" customHeight="1" x14ac:dyDescent="0.2">
      <c r="K23" s="15"/>
    </row>
  </sheetData>
  <mergeCells count="17">
    <mergeCell ref="L7:L8"/>
    <mergeCell ref="A11:G11"/>
    <mergeCell ref="A1:B3"/>
    <mergeCell ref="C1:J1"/>
    <mergeCell ref="H7:H8"/>
    <mergeCell ref="I7:I8"/>
    <mergeCell ref="J7:J8"/>
    <mergeCell ref="K1:K4"/>
    <mergeCell ref="A7:A8"/>
    <mergeCell ref="B7:B8"/>
    <mergeCell ref="K7:K8"/>
    <mergeCell ref="D4:E4"/>
    <mergeCell ref="C7:C8"/>
    <mergeCell ref="D7:D8"/>
    <mergeCell ref="E7:E8"/>
    <mergeCell ref="F7:F8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1"/>
  <sheetViews>
    <sheetView workbookViewId="0">
      <selection activeCell="A14" sqref="A1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19.140625" style="2" customWidth="1"/>
    <col min="6" max="6" width="13.7109375" style="2" customWidth="1"/>
    <col min="7" max="7" width="15.28515625" style="2" customWidth="1"/>
    <col min="8" max="8" width="10.140625" style="2" customWidth="1"/>
    <col min="9" max="9" width="19.28515625" style="2" customWidth="1"/>
    <col min="10" max="10" width="17.42578125" style="2" customWidth="1"/>
    <col min="11" max="11" width="20.5703125" style="2" customWidth="1"/>
    <col min="12" max="12" width="19.85546875" style="2" customWidth="1"/>
    <col min="13" max="13" width="19.140625" style="2" customWidth="1"/>
    <col min="14" max="16384" width="7.5703125" style="2"/>
  </cols>
  <sheetData>
    <row r="1" spans="1:24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34"/>
    </row>
    <row r="2" spans="1:24" s="1" customFormat="1" x14ac:dyDescent="0.2"/>
    <row r="3" spans="1:24" s="1" customFormat="1" ht="19.5" customHeight="1" x14ac:dyDescent="0.2">
      <c r="A3" s="272"/>
      <c r="B3" s="272"/>
      <c r="C3" s="2"/>
      <c r="D3" s="2"/>
      <c r="E3" s="2"/>
      <c r="F3" s="2"/>
      <c r="G3" s="2"/>
      <c r="H3" s="2"/>
      <c r="I3" s="2"/>
      <c r="J3" s="2"/>
      <c r="K3" s="2"/>
      <c r="L3" s="272"/>
      <c r="M3" s="2"/>
      <c r="N3" s="10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s="1" customFormat="1" ht="12.75" thickBot="1" x14ac:dyDescent="0.25">
      <c r="A4" s="2"/>
      <c r="B4" s="2"/>
      <c r="C4" s="3" t="s">
        <v>2</v>
      </c>
      <c r="D4" s="269" t="s">
        <v>230</v>
      </c>
      <c r="E4" s="269"/>
      <c r="F4" s="3" t="s">
        <v>19</v>
      </c>
      <c r="G4" s="33">
        <v>2012</v>
      </c>
      <c r="H4" s="2"/>
      <c r="I4" s="2"/>
      <c r="J4" s="2"/>
      <c r="K4" s="2"/>
      <c r="L4" s="27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12.75" thickTop="1" x14ac:dyDescent="0.2">
      <c r="C5" s="3"/>
      <c r="E5" s="32"/>
      <c r="F5" s="3"/>
      <c r="G5" s="32"/>
      <c r="L5" s="34"/>
    </row>
    <row r="6" spans="1:24" ht="12.75" thickBot="1" x14ac:dyDescent="0.25">
      <c r="C6" s="3"/>
      <c r="E6" s="3"/>
      <c r="G6" s="3"/>
    </row>
    <row r="7" spans="1:24" ht="12.75" thickTop="1" x14ac:dyDescent="0.2">
      <c r="A7" s="276" t="s">
        <v>5</v>
      </c>
      <c r="B7" s="265" t="s">
        <v>50</v>
      </c>
      <c r="C7" s="265" t="s">
        <v>42</v>
      </c>
      <c r="D7" s="274" t="s">
        <v>53</v>
      </c>
      <c r="E7" s="265" t="s">
        <v>3</v>
      </c>
      <c r="F7" s="265" t="s">
        <v>7</v>
      </c>
      <c r="G7" s="265" t="s">
        <v>8</v>
      </c>
      <c r="H7" s="265" t="s">
        <v>6</v>
      </c>
      <c r="I7" s="265" t="s">
        <v>245</v>
      </c>
      <c r="J7" s="265" t="s">
        <v>4</v>
      </c>
      <c r="K7" s="274" t="s">
        <v>17</v>
      </c>
      <c r="L7" s="267" t="s">
        <v>13</v>
      </c>
      <c r="M7" s="284" t="s">
        <v>1</v>
      </c>
    </row>
    <row r="8" spans="1:24" x14ac:dyDescent="0.2">
      <c r="A8" s="331"/>
      <c r="B8" s="266"/>
      <c r="C8" s="266"/>
      <c r="D8" s="275"/>
      <c r="E8" s="266"/>
      <c r="F8" s="266"/>
      <c r="G8" s="266"/>
      <c r="H8" s="266"/>
      <c r="I8" s="266"/>
      <c r="J8" s="266"/>
      <c r="K8" s="275"/>
      <c r="L8" s="330"/>
      <c r="M8" s="285"/>
    </row>
    <row r="9" spans="1:24" ht="12.75" x14ac:dyDescent="0.2">
      <c r="A9" s="26" t="s">
        <v>280</v>
      </c>
      <c r="B9" s="295" t="s">
        <v>10</v>
      </c>
      <c r="C9" s="295" t="s">
        <v>246</v>
      </c>
      <c r="D9" s="21" t="s">
        <v>247</v>
      </c>
      <c r="E9" s="43" t="s">
        <v>248</v>
      </c>
      <c r="F9" s="22"/>
      <c r="G9" s="22" t="s">
        <v>16</v>
      </c>
      <c r="H9" s="20"/>
      <c r="I9" s="115">
        <v>50000000</v>
      </c>
      <c r="J9" s="115">
        <f>+I9</f>
        <v>50000000</v>
      </c>
      <c r="K9" s="44"/>
      <c r="L9" s="43" t="s">
        <v>16</v>
      </c>
      <c r="M9" s="278" t="s">
        <v>117</v>
      </c>
    </row>
    <row r="10" spans="1:24" ht="12.75" x14ac:dyDescent="0.2">
      <c r="A10" s="26" t="s">
        <v>281</v>
      </c>
      <c r="B10" s="296"/>
      <c r="C10" s="296"/>
      <c r="D10" s="21" t="s">
        <v>249</v>
      </c>
      <c r="E10" s="43" t="s">
        <v>248</v>
      </c>
      <c r="F10" s="22"/>
      <c r="G10" s="22" t="s">
        <v>16</v>
      </c>
      <c r="H10" s="20"/>
      <c r="I10" s="115">
        <v>10000000</v>
      </c>
      <c r="J10" s="115">
        <f t="shared" ref="J10:J19" si="0">+I10</f>
        <v>10000000</v>
      </c>
      <c r="K10" s="44"/>
      <c r="L10" s="43"/>
      <c r="M10" s="279"/>
    </row>
    <row r="11" spans="1:24" ht="22.5" x14ac:dyDescent="0.2">
      <c r="A11" s="26" t="s">
        <v>282</v>
      </c>
      <c r="B11" s="296"/>
      <c r="C11" s="296"/>
      <c r="D11" s="21" t="s">
        <v>250</v>
      </c>
      <c r="E11" s="43"/>
      <c r="F11" s="22"/>
      <c r="G11" s="22" t="s">
        <v>16</v>
      </c>
      <c r="H11" s="20"/>
      <c r="I11" s="115">
        <v>20000000</v>
      </c>
      <c r="J11" s="115">
        <f t="shared" si="0"/>
        <v>20000000</v>
      </c>
      <c r="K11" s="44"/>
      <c r="L11" s="43"/>
      <c r="M11" s="279"/>
    </row>
    <row r="12" spans="1:24" ht="12.75" x14ac:dyDescent="0.2">
      <c r="A12" s="26"/>
      <c r="B12" s="296"/>
      <c r="C12" s="296"/>
      <c r="D12" s="21" t="s">
        <v>251</v>
      </c>
      <c r="E12" s="43" t="s">
        <v>252</v>
      </c>
      <c r="F12" s="22"/>
      <c r="G12" s="22" t="s">
        <v>16</v>
      </c>
      <c r="H12" s="20"/>
      <c r="I12" s="115">
        <v>100000</v>
      </c>
      <c r="J12" s="115">
        <f t="shared" si="0"/>
        <v>100000</v>
      </c>
      <c r="K12" s="44"/>
      <c r="L12" s="43"/>
      <c r="M12" s="279"/>
    </row>
    <row r="13" spans="1:24" ht="12.75" x14ac:dyDescent="0.2">
      <c r="A13" s="26" t="s">
        <v>289</v>
      </c>
      <c r="B13" s="296"/>
      <c r="C13" s="296"/>
      <c r="D13" s="21" t="s">
        <v>253</v>
      </c>
      <c r="E13" s="43" t="s">
        <v>254</v>
      </c>
      <c r="F13" s="22"/>
      <c r="G13" s="22" t="s">
        <v>16</v>
      </c>
      <c r="H13" s="20"/>
      <c r="I13" s="115">
        <v>1000000</v>
      </c>
      <c r="J13" s="115">
        <f t="shared" si="0"/>
        <v>1000000</v>
      </c>
      <c r="K13" s="44"/>
      <c r="L13" s="43"/>
      <c r="M13" s="279"/>
    </row>
    <row r="14" spans="1:24" ht="12.75" x14ac:dyDescent="0.2">
      <c r="A14" s="26" t="s">
        <v>283</v>
      </c>
      <c r="B14" s="296"/>
      <c r="C14" s="296"/>
      <c r="D14" s="21" t="s">
        <v>284</v>
      </c>
      <c r="E14" s="43" t="s">
        <v>255</v>
      </c>
      <c r="F14" s="22"/>
      <c r="G14" s="22" t="s">
        <v>16</v>
      </c>
      <c r="H14" s="20"/>
      <c r="I14" s="115">
        <v>500000</v>
      </c>
      <c r="J14" s="115">
        <f t="shared" si="0"/>
        <v>500000</v>
      </c>
      <c r="K14" s="44"/>
      <c r="L14" s="43"/>
      <c r="M14" s="279"/>
    </row>
    <row r="15" spans="1:24" ht="12.75" x14ac:dyDescent="0.2">
      <c r="A15" s="26" t="s">
        <v>285</v>
      </c>
      <c r="B15" s="296"/>
      <c r="C15" s="296"/>
      <c r="D15" s="21" t="s">
        <v>256</v>
      </c>
      <c r="E15" s="43" t="s">
        <v>256</v>
      </c>
      <c r="F15" s="22"/>
      <c r="G15" s="22" t="s">
        <v>16</v>
      </c>
      <c r="H15" s="20"/>
      <c r="I15" s="115">
        <v>1000000</v>
      </c>
      <c r="J15" s="115">
        <f t="shared" si="0"/>
        <v>1000000</v>
      </c>
      <c r="K15" s="44"/>
      <c r="L15" s="43"/>
      <c r="M15" s="279"/>
    </row>
    <row r="16" spans="1:24" ht="12.75" x14ac:dyDescent="0.2">
      <c r="A16" s="26"/>
      <c r="B16" s="296"/>
      <c r="C16" s="296"/>
      <c r="D16" s="21" t="s">
        <v>273</v>
      </c>
      <c r="E16" s="43" t="s">
        <v>272</v>
      </c>
      <c r="F16" s="22"/>
      <c r="G16" s="22" t="s">
        <v>16</v>
      </c>
      <c r="H16" s="20"/>
      <c r="I16" s="115">
        <v>500000</v>
      </c>
      <c r="J16" s="115">
        <f t="shared" si="0"/>
        <v>500000</v>
      </c>
      <c r="K16" s="44"/>
      <c r="L16" s="43"/>
      <c r="M16" s="279"/>
    </row>
    <row r="17" spans="1:13" ht="12.75" x14ac:dyDescent="0.2">
      <c r="A17" s="26"/>
      <c r="B17" s="296"/>
      <c r="C17" s="296"/>
      <c r="D17" s="21" t="s">
        <v>276</v>
      </c>
      <c r="E17" s="43" t="s">
        <v>277</v>
      </c>
      <c r="F17" s="22"/>
      <c r="G17" s="22" t="s">
        <v>16</v>
      </c>
      <c r="H17" s="20"/>
      <c r="I17" s="115">
        <v>3000000</v>
      </c>
      <c r="J17" s="115">
        <f t="shared" si="0"/>
        <v>3000000</v>
      </c>
      <c r="K17" s="44"/>
      <c r="L17" s="43"/>
      <c r="M17" s="279"/>
    </row>
    <row r="18" spans="1:13" ht="12.75" x14ac:dyDescent="0.2">
      <c r="A18" s="26"/>
      <c r="B18" s="296"/>
      <c r="C18" s="296"/>
      <c r="D18" s="21" t="s">
        <v>274</v>
      </c>
      <c r="E18" s="43" t="s">
        <v>275</v>
      </c>
      <c r="F18" s="22"/>
      <c r="G18" s="22" t="s">
        <v>16</v>
      </c>
      <c r="H18" s="20"/>
      <c r="I18" s="115">
        <v>50000</v>
      </c>
      <c r="J18" s="115">
        <f t="shared" si="0"/>
        <v>50000</v>
      </c>
      <c r="K18" s="44"/>
      <c r="L18" s="43"/>
      <c r="M18" s="279"/>
    </row>
    <row r="19" spans="1:13" ht="12.75" x14ac:dyDescent="0.2">
      <c r="A19" s="26"/>
      <c r="B19" s="296"/>
      <c r="C19" s="296"/>
      <c r="D19" s="21" t="s">
        <v>257</v>
      </c>
      <c r="E19" s="43" t="s">
        <v>257</v>
      </c>
      <c r="F19" s="22"/>
      <c r="G19" s="22" t="s">
        <v>16</v>
      </c>
      <c r="H19" s="20"/>
      <c r="I19" s="115">
        <v>1000000</v>
      </c>
      <c r="J19" s="115">
        <f t="shared" si="0"/>
        <v>1000000</v>
      </c>
      <c r="K19" s="44"/>
      <c r="L19" s="43"/>
      <c r="M19" s="279"/>
    </row>
    <row r="20" spans="1:13" ht="16.5" thickBot="1" x14ac:dyDescent="0.25">
      <c r="A20" s="292" t="s">
        <v>0</v>
      </c>
      <c r="B20" s="293"/>
      <c r="C20" s="293"/>
      <c r="D20" s="293"/>
      <c r="E20" s="293"/>
      <c r="F20" s="293"/>
      <c r="G20" s="293"/>
      <c r="H20" s="24">
        <f>SUM(H9:H19)</f>
        <v>0</v>
      </c>
      <c r="I20" s="199">
        <f>SUM(I9:I19)</f>
        <v>87150000</v>
      </c>
      <c r="J20" s="200">
        <f>SUM(J9:J19)</f>
        <v>87150000</v>
      </c>
      <c r="K20" s="200"/>
      <c r="L20" s="200"/>
      <c r="M20" s="201"/>
    </row>
    <row r="21" spans="1:13" ht="12.75" thickTop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</sheetData>
  <mergeCells count="22">
    <mergeCell ref="C7:C8"/>
    <mergeCell ref="D7:D8"/>
    <mergeCell ref="A20:G20"/>
    <mergeCell ref="G7:G8"/>
    <mergeCell ref="H7:H8"/>
    <mergeCell ref="I7:I8"/>
    <mergeCell ref="M7:M8"/>
    <mergeCell ref="B9:B19"/>
    <mergeCell ref="C9:C19"/>
    <mergeCell ref="M9:M19"/>
    <mergeCell ref="J7:J8"/>
    <mergeCell ref="K7:K8"/>
    <mergeCell ref="A1:B1"/>
    <mergeCell ref="C1:J1"/>
    <mergeCell ref="L7:L8"/>
    <mergeCell ref="A3:B3"/>
    <mergeCell ref="L3:L4"/>
    <mergeCell ref="D4:E4"/>
    <mergeCell ref="E7:E8"/>
    <mergeCell ref="F7:F8"/>
    <mergeCell ref="A7:A8"/>
    <mergeCell ref="B7:B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workbookViewId="0">
      <selection activeCell="E14" sqref="E14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4.710937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272"/>
    </row>
    <row r="2" spans="1:24" ht="12.75" customHeight="1" x14ac:dyDescent="0.2">
      <c r="A2" s="272"/>
      <c r="B2" s="272"/>
      <c r="C2" s="3"/>
      <c r="D2" s="3"/>
      <c r="G2" s="3"/>
      <c r="K2" s="272"/>
    </row>
    <row r="3" spans="1:24" ht="20.25" customHeight="1" x14ac:dyDescent="0.2">
      <c r="A3" s="272"/>
      <c r="B3" s="272"/>
      <c r="K3" s="272"/>
    </row>
    <row r="4" spans="1:24" ht="12.75" customHeight="1" thickBot="1" x14ac:dyDescent="0.25">
      <c r="C4" s="3" t="s">
        <v>2</v>
      </c>
      <c r="D4" s="269" t="s">
        <v>199</v>
      </c>
      <c r="E4" s="269"/>
      <c r="G4" s="3" t="s">
        <v>19</v>
      </c>
      <c r="H4" s="33">
        <v>2012</v>
      </c>
      <c r="K4" s="272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6" t="s">
        <v>5</v>
      </c>
      <c r="B7" s="265" t="s">
        <v>50</v>
      </c>
      <c r="C7" s="265" t="s">
        <v>42</v>
      </c>
      <c r="D7" s="265" t="s">
        <v>3</v>
      </c>
      <c r="E7" s="274" t="s">
        <v>20</v>
      </c>
      <c r="F7" s="265" t="s">
        <v>7</v>
      </c>
      <c r="G7" s="265" t="s">
        <v>8</v>
      </c>
      <c r="H7" s="265" t="s">
        <v>6</v>
      </c>
      <c r="I7" s="332" t="s">
        <v>113</v>
      </c>
      <c r="J7" s="265" t="s">
        <v>4</v>
      </c>
      <c r="K7" s="274" t="s">
        <v>17</v>
      </c>
      <c r="L7" s="267" t="s">
        <v>13</v>
      </c>
      <c r="M7" s="284" t="s">
        <v>1</v>
      </c>
    </row>
    <row r="8" spans="1:24" s="6" customFormat="1" ht="24.75" customHeight="1" x14ac:dyDescent="0.2">
      <c r="A8" s="277"/>
      <c r="B8" s="266"/>
      <c r="C8" s="273"/>
      <c r="D8" s="266"/>
      <c r="E8" s="275"/>
      <c r="F8" s="273"/>
      <c r="G8" s="266"/>
      <c r="H8" s="266"/>
      <c r="I8" s="333"/>
      <c r="J8" s="273"/>
      <c r="K8" s="275"/>
      <c r="L8" s="268"/>
      <c r="M8" s="285"/>
    </row>
    <row r="9" spans="1:24" s="6" customFormat="1" ht="78.75" x14ac:dyDescent="0.2">
      <c r="A9" s="26" t="s">
        <v>35</v>
      </c>
      <c r="B9" s="27" t="s">
        <v>10</v>
      </c>
      <c r="C9" s="27" t="s">
        <v>36</v>
      </c>
      <c r="D9" s="28" t="s">
        <v>37</v>
      </c>
      <c r="E9" s="226" t="s">
        <v>109</v>
      </c>
      <c r="F9" s="22">
        <v>1</v>
      </c>
      <c r="G9" s="22">
        <v>3</v>
      </c>
      <c r="H9" s="20">
        <v>4</v>
      </c>
      <c r="I9" s="23">
        <v>0</v>
      </c>
      <c r="J9" s="23">
        <v>0</v>
      </c>
      <c r="K9" s="44" t="s">
        <v>119</v>
      </c>
      <c r="L9" s="43"/>
      <c r="M9" s="110" t="s">
        <v>118</v>
      </c>
    </row>
    <row r="10" spans="1:24" s="6" customFormat="1" ht="78.75" x14ac:dyDescent="0.2">
      <c r="A10" s="26" t="s">
        <v>287</v>
      </c>
      <c r="B10" s="27" t="s">
        <v>10</v>
      </c>
      <c r="C10" s="27" t="s">
        <v>36</v>
      </c>
      <c r="D10" s="28" t="s">
        <v>37</v>
      </c>
      <c r="E10" s="226" t="s">
        <v>286</v>
      </c>
      <c r="F10" s="22">
        <v>1</v>
      </c>
      <c r="G10" s="22">
        <v>2</v>
      </c>
      <c r="H10" s="20">
        <v>1</v>
      </c>
      <c r="I10" s="23">
        <v>4000000</v>
      </c>
      <c r="J10" s="23">
        <f>I10*H10</f>
        <v>4000000</v>
      </c>
      <c r="K10" s="44" t="s">
        <v>278</v>
      </c>
      <c r="L10" s="43"/>
      <c r="M10" s="110" t="s">
        <v>16</v>
      </c>
    </row>
    <row r="11" spans="1:24" s="7" customFormat="1" ht="15.75" customHeight="1" thickBot="1" x14ac:dyDescent="0.25">
      <c r="A11" s="292" t="s">
        <v>0</v>
      </c>
      <c r="B11" s="293"/>
      <c r="C11" s="293"/>
      <c r="D11" s="293"/>
      <c r="E11" s="293"/>
      <c r="F11" s="293"/>
      <c r="G11" s="293"/>
      <c r="H11" s="24">
        <f>SUM(H9)</f>
        <v>4</v>
      </c>
      <c r="I11" s="25">
        <f>SUM(J10)</f>
        <v>4000000</v>
      </c>
      <c r="J11" s="29">
        <f>SUM(J9:J9)</f>
        <v>0</v>
      </c>
      <c r="K11" s="29"/>
      <c r="L11" s="100"/>
      <c r="M11" s="30"/>
    </row>
    <row r="12" spans="1:24" s="1" customFormat="1" ht="25.5" customHeight="1" thickTop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.75" x14ac:dyDescent="0.2">
      <c r="J16" s="16"/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0:10" ht="12.75" x14ac:dyDescent="0.2">
      <c r="J17" s="16"/>
    </row>
    <row r="18" spans="10:10" ht="12.75" x14ac:dyDescent="0.2">
      <c r="J18" s="16"/>
    </row>
    <row r="19" spans="10:10" x14ac:dyDescent="0.2">
      <c r="J19" s="1"/>
    </row>
    <row r="37" spans="9:9" x14ac:dyDescent="0.2">
      <c r="I37" s="99"/>
    </row>
    <row r="38" spans="9:9" x14ac:dyDescent="0.2">
      <c r="I38" s="99"/>
    </row>
    <row r="39" spans="9:9" x14ac:dyDescent="0.2">
      <c r="I39" s="99"/>
    </row>
    <row r="40" spans="9:9" x14ac:dyDescent="0.2">
      <c r="I40" s="99"/>
    </row>
    <row r="41" spans="9:9" x14ac:dyDescent="0.2">
      <c r="I41" s="99"/>
    </row>
    <row r="42" spans="9:9" x14ac:dyDescent="0.2">
      <c r="I42" s="99"/>
    </row>
    <row r="43" spans="9:9" x14ac:dyDescent="0.2">
      <c r="I43" s="99"/>
    </row>
    <row r="44" spans="9:9" x14ac:dyDescent="0.2">
      <c r="I44" s="99"/>
    </row>
    <row r="45" spans="9:9" x14ac:dyDescent="0.2">
      <c r="I45" s="99"/>
    </row>
    <row r="46" spans="9:9" x14ac:dyDescent="0.2">
      <c r="I46" s="99"/>
    </row>
    <row r="47" spans="9:9" x14ac:dyDescent="0.2">
      <c r="I47" s="99"/>
    </row>
    <row r="48" spans="9:9" x14ac:dyDescent="0.2">
      <c r="I48" s="99"/>
    </row>
    <row r="49" spans="9:9" x14ac:dyDescent="0.2">
      <c r="I49" s="99"/>
    </row>
    <row r="50" spans="9:9" x14ac:dyDescent="0.2">
      <c r="I50" s="99"/>
    </row>
    <row r="51" spans="9:9" x14ac:dyDescent="0.2">
      <c r="I51" s="99"/>
    </row>
    <row r="52" spans="9:9" x14ac:dyDescent="0.2">
      <c r="I52" s="99"/>
    </row>
    <row r="53" spans="9:9" x14ac:dyDescent="0.2">
      <c r="I53" s="99"/>
    </row>
  </sheetData>
  <mergeCells count="18">
    <mergeCell ref="L7:L8"/>
    <mergeCell ref="M7:M8"/>
    <mergeCell ref="A1:B3"/>
    <mergeCell ref="C1:J1"/>
    <mergeCell ref="K1:K4"/>
    <mergeCell ref="A7:A8"/>
    <mergeCell ref="B7:B8"/>
    <mergeCell ref="C7:C8"/>
    <mergeCell ref="K7:K8"/>
    <mergeCell ref="E7:E8"/>
    <mergeCell ref="D4:E4"/>
    <mergeCell ref="F7:F8"/>
    <mergeCell ref="G7:G8"/>
    <mergeCell ref="A11:G11"/>
    <mergeCell ref="J7:J8"/>
    <mergeCell ref="D7:D8"/>
    <mergeCell ref="H7:H8"/>
    <mergeCell ref="I7:I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abSelected="1" workbookViewId="0">
      <selection activeCell="F20" sqref="F20"/>
    </sheetView>
  </sheetViews>
  <sheetFormatPr baseColWidth="10" defaultColWidth="7.5703125" defaultRowHeight="12" x14ac:dyDescent="0.2"/>
  <cols>
    <col min="1" max="1" width="7.5703125" style="138"/>
    <col min="2" max="2" width="8.85546875" style="138" customWidth="1"/>
    <col min="3" max="3" width="16.5703125" style="138" customWidth="1"/>
    <col min="4" max="4" width="16.42578125" style="138" customWidth="1"/>
    <col min="5" max="5" width="32.5703125" style="138" customWidth="1"/>
    <col min="6" max="6" width="13.7109375" style="138" customWidth="1"/>
    <col min="7" max="7" width="15.28515625" style="138" customWidth="1"/>
    <col min="8" max="8" width="8.85546875" style="138" bestFit="1" customWidth="1"/>
    <col min="9" max="9" width="19.28515625" style="138" customWidth="1"/>
    <col min="10" max="10" width="15.140625" style="138" customWidth="1"/>
    <col min="11" max="11" width="20.5703125" style="138" customWidth="1"/>
    <col min="12" max="12" width="19.85546875" style="138" customWidth="1"/>
    <col min="13" max="16384" width="7.5703125" style="138"/>
  </cols>
  <sheetData>
    <row r="1" spans="1:24" ht="33.75" customHeight="1" x14ac:dyDescent="0.2">
      <c r="A1" s="312"/>
      <c r="B1" s="312"/>
      <c r="C1" s="313" t="s">
        <v>18</v>
      </c>
      <c r="D1" s="313"/>
      <c r="E1" s="313"/>
      <c r="F1" s="313"/>
      <c r="G1" s="313"/>
      <c r="H1" s="313"/>
      <c r="I1" s="313"/>
      <c r="J1" s="313"/>
      <c r="K1" s="312"/>
    </row>
    <row r="2" spans="1:24" ht="12.75" customHeight="1" x14ac:dyDescent="0.2">
      <c r="A2" s="312"/>
      <c r="B2" s="312"/>
      <c r="C2" s="139"/>
      <c r="D2" s="139"/>
      <c r="G2" s="139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139" t="s">
        <v>2</v>
      </c>
      <c r="D4" s="269" t="s">
        <v>199</v>
      </c>
      <c r="E4" s="269"/>
      <c r="F4" s="139" t="s">
        <v>19</v>
      </c>
      <c r="G4" s="140">
        <v>2012</v>
      </c>
      <c r="K4" s="312"/>
    </row>
    <row r="5" spans="1:24" ht="12.75" customHeight="1" thickTop="1" x14ac:dyDescent="0.2">
      <c r="C5" s="139"/>
      <c r="D5" s="165"/>
      <c r="F5" s="139"/>
      <c r="G5" s="141"/>
      <c r="K5" s="137"/>
    </row>
    <row r="6" spans="1:24" ht="12.75" customHeight="1" thickBot="1" x14ac:dyDescent="0.25">
      <c r="C6" s="139"/>
      <c r="D6" s="139"/>
      <c r="G6" s="139"/>
    </row>
    <row r="7" spans="1:24" s="142" customFormat="1" ht="24.75" customHeight="1" thickTop="1" x14ac:dyDescent="0.2">
      <c r="A7" s="314" t="s">
        <v>5</v>
      </c>
      <c r="B7" s="306" t="s">
        <v>50</v>
      </c>
      <c r="C7" s="306" t="s">
        <v>42</v>
      </c>
      <c r="D7" s="306" t="s">
        <v>3</v>
      </c>
      <c r="E7" s="316" t="s">
        <v>20</v>
      </c>
      <c r="F7" s="306" t="s">
        <v>7</v>
      </c>
      <c r="G7" s="306" t="s">
        <v>8</v>
      </c>
      <c r="H7" s="306" t="s">
        <v>6</v>
      </c>
      <c r="I7" s="306" t="s">
        <v>4</v>
      </c>
      <c r="J7" s="316" t="s">
        <v>17</v>
      </c>
      <c r="K7" s="308" t="s">
        <v>13</v>
      </c>
      <c r="L7" s="302" t="s">
        <v>1</v>
      </c>
    </row>
    <row r="8" spans="1:24" s="142" customFormat="1" ht="24.75" customHeight="1" x14ac:dyDescent="0.2">
      <c r="A8" s="315"/>
      <c r="B8" s="307"/>
      <c r="C8" s="307"/>
      <c r="D8" s="307"/>
      <c r="E8" s="317"/>
      <c r="F8" s="307"/>
      <c r="G8" s="307"/>
      <c r="H8" s="307"/>
      <c r="I8" s="307"/>
      <c r="J8" s="317"/>
      <c r="K8" s="309"/>
      <c r="L8" s="303"/>
    </row>
    <row r="9" spans="1:24" s="114" customFormat="1" ht="67.5" x14ac:dyDescent="0.2">
      <c r="A9" s="26" t="s">
        <v>181</v>
      </c>
      <c r="B9" s="338" t="s">
        <v>10</v>
      </c>
      <c r="C9" s="338" t="s">
        <v>14</v>
      </c>
      <c r="D9" s="43" t="s">
        <v>179</v>
      </c>
      <c r="E9" s="226" t="s">
        <v>182</v>
      </c>
      <c r="F9" s="22">
        <v>6</v>
      </c>
      <c r="G9" s="22" t="s">
        <v>16</v>
      </c>
      <c r="H9" s="20">
        <v>1</v>
      </c>
      <c r="I9" s="115">
        <v>0</v>
      </c>
      <c r="J9" s="336" t="s">
        <v>120</v>
      </c>
      <c r="K9" s="270" t="s">
        <v>186</v>
      </c>
      <c r="L9" s="334" t="s">
        <v>117</v>
      </c>
    </row>
    <row r="10" spans="1:24" s="142" customFormat="1" ht="67.5" x14ac:dyDescent="0.2">
      <c r="A10" s="143" t="s">
        <v>178</v>
      </c>
      <c r="B10" s="339"/>
      <c r="C10" s="339"/>
      <c r="D10" s="144" t="s">
        <v>179</v>
      </c>
      <c r="E10" s="228" t="s">
        <v>180</v>
      </c>
      <c r="F10" s="146">
        <v>6</v>
      </c>
      <c r="G10" s="146" t="s">
        <v>16</v>
      </c>
      <c r="H10" s="147">
        <v>5</v>
      </c>
      <c r="I10" s="148">
        <v>0</v>
      </c>
      <c r="J10" s="337"/>
      <c r="K10" s="298"/>
      <c r="L10" s="335"/>
    </row>
    <row r="11" spans="1:24" s="139" customFormat="1" ht="15.75" customHeight="1" thickBot="1" x14ac:dyDescent="0.25">
      <c r="A11" s="299" t="s">
        <v>0</v>
      </c>
      <c r="B11" s="300"/>
      <c r="C11" s="300"/>
      <c r="D11" s="300"/>
      <c r="E11" s="300"/>
      <c r="F11" s="300"/>
      <c r="G11" s="300"/>
      <c r="H11" s="149">
        <f>SUM(H9:H10)</f>
        <v>6</v>
      </c>
      <c r="I11" s="150">
        <f>SUM(I9:I10)</f>
        <v>0</v>
      </c>
      <c r="J11" s="151"/>
      <c r="K11" s="151"/>
      <c r="L11" s="152"/>
    </row>
    <row r="12" spans="1:24" s="153" customFormat="1" ht="12.75" thickTop="1" x14ac:dyDescent="0.2"/>
    <row r="13" spans="1:24" s="153" customFormat="1" ht="25.5" customHeight="1" x14ac:dyDescent="0.2">
      <c r="C13" s="154"/>
      <c r="D13" s="154"/>
      <c r="E13" s="154"/>
      <c r="F13" s="154"/>
      <c r="G13" s="154"/>
      <c r="H13" s="154"/>
      <c r="I13" s="155"/>
      <c r="J13" s="155"/>
      <c r="K13" s="156"/>
      <c r="L13" s="156"/>
      <c r="M13" s="156"/>
      <c r="N13" s="156"/>
      <c r="O13" s="157"/>
      <c r="P13" s="157"/>
      <c r="Q13" s="157"/>
      <c r="R13" s="157"/>
      <c r="S13" s="157"/>
      <c r="T13" s="157"/>
      <c r="U13" s="157"/>
      <c r="V13" s="157"/>
      <c r="W13" s="157"/>
      <c r="X13" s="157"/>
    </row>
    <row r="14" spans="1:24" s="153" customFormat="1" ht="25.5" customHeight="1" x14ac:dyDescent="0.2">
      <c r="C14" s="158"/>
      <c r="D14" s="158"/>
      <c r="E14" s="158"/>
      <c r="F14" s="159"/>
      <c r="G14" s="159"/>
      <c r="H14" s="158"/>
      <c r="I14" s="160"/>
      <c r="J14" s="160"/>
      <c r="K14" s="161"/>
      <c r="L14" s="161"/>
      <c r="M14" s="161"/>
      <c r="N14" s="161"/>
      <c r="O14" s="157"/>
      <c r="P14" s="157"/>
      <c r="Q14" s="157"/>
      <c r="R14" s="157"/>
      <c r="S14" s="157"/>
      <c r="T14" s="157"/>
      <c r="U14" s="157"/>
      <c r="V14" s="157"/>
      <c r="W14" s="157"/>
      <c r="X14" s="157"/>
    </row>
    <row r="15" spans="1:24" s="153" customFormat="1" ht="19.5" customHeight="1" x14ac:dyDescent="0.2">
      <c r="C15" s="158"/>
      <c r="D15" s="158"/>
      <c r="E15" s="158"/>
      <c r="F15" s="159"/>
      <c r="G15" s="159"/>
      <c r="H15" s="158"/>
      <c r="I15" s="160"/>
      <c r="J15" s="160"/>
      <c r="K15" s="161"/>
      <c r="L15" s="161"/>
      <c r="M15" s="161"/>
      <c r="N15" s="161"/>
      <c r="O15" s="157"/>
      <c r="P15" s="157"/>
      <c r="Q15" s="157"/>
      <c r="R15" s="157"/>
      <c r="S15" s="157"/>
      <c r="T15" s="157"/>
      <c r="U15" s="157"/>
      <c r="V15" s="157"/>
      <c r="W15" s="157"/>
      <c r="X15" s="157"/>
    </row>
    <row r="16" spans="1:24" s="153" customFormat="1" ht="19.5" customHeight="1" x14ac:dyDescent="0.2">
      <c r="C16" s="158"/>
      <c r="D16" s="158"/>
      <c r="E16" s="158"/>
      <c r="F16" s="162"/>
      <c r="G16" s="162"/>
      <c r="H16" s="158"/>
      <c r="I16" s="160"/>
      <c r="J16" s="160"/>
      <c r="K16" s="163"/>
      <c r="L16" s="163"/>
      <c r="M16" s="163"/>
      <c r="N16" s="163"/>
      <c r="O16" s="157"/>
      <c r="P16" s="157"/>
      <c r="Q16" s="157"/>
      <c r="R16" s="157"/>
      <c r="S16" s="157"/>
      <c r="T16" s="157"/>
      <c r="U16" s="157"/>
      <c r="V16" s="157"/>
      <c r="W16" s="157"/>
      <c r="X16" s="157"/>
    </row>
    <row r="17" spans="11:24" s="153" customFormat="1" x14ac:dyDescent="0.2">
      <c r="K17" s="164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</row>
  </sheetData>
  <mergeCells count="22"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  <mergeCell ref="G7:G8"/>
    <mergeCell ref="H7:H8"/>
    <mergeCell ref="I7:I8"/>
    <mergeCell ref="J7:J8"/>
    <mergeCell ref="K7:K8"/>
    <mergeCell ref="L7:L8"/>
    <mergeCell ref="A11:G11"/>
    <mergeCell ref="L9:L10"/>
    <mergeCell ref="K9:K10"/>
    <mergeCell ref="J9:J10"/>
    <mergeCell ref="C9:C10"/>
    <mergeCell ref="B9:B10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8"/>
  <sheetViews>
    <sheetView topLeftCell="A45" zoomScaleNormal="100" workbookViewId="0">
      <selection activeCell="E64" sqref="E64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72"/>
      <c r="B1" s="272"/>
      <c r="C1" s="283" t="s">
        <v>18</v>
      </c>
      <c r="D1" s="283"/>
      <c r="E1" s="283"/>
      <c r="F1" s="283"/>
      <c r="G1" s="283"/>
      <c r="H1" s="283"/>
      <c r="I1" s="283"/>
      <c r="J1" s="283"/>
      <c r="K1" s="283"/>
      <c r="L1" s="283"/>
    </row>
    <row r="2" spans="1:13" ht="12.75" customHeight="1" x14ac:dyDescent="0.2">
      <c r="A2" s="272"/>
      <c r="B2" s="272"/>
      <c r="C2" s="3"/>
      <c r="D2" s="3"/>
      <c r="E2" s="3"/>
      <c r="H2" s="3"/>
    </row>
    <row r="3" spans="1:13" ht="20.25" customHeight="1" x14ac:dyDescent="0.2">
      <c r="A3" s="272"/>
      <c r="B3" s="272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69" t="s">
        <v>199</v>
      </c>
      <c r="E5" s="269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19</v>
      </c>
      <c r="D7" s="51">
        <v>2012</v>
      </c>
      <c r="E7" s="32"/>
      <c r="G7" s="3"/>
      <c r="H7" s="32"/>
    </row>
    <row r="8" spans="1:13" ht="12.75" customHeight="1" thickTop="1" x14ac:dyDescent="0.2">
      <c r="C8" s="3"/>
      <c r="D8" s="50"/>
      <c r="E8" s="32"/>
      <c r="G8" s="3"/>
      <c r="H8" s="32"/>
    </row>
    <row r="9" spans="1:13" ht="18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6" t="s">
        <v>50</v>
      </c>
      <c r="B11" s="91" t="s">
        <v>42</v>
      </c>
      <c r="C11" s="77" t="s">
        <v>5</v>
      </c>
      <c r="D11" s="77" t="s">
        <v>53</v>
      </c>
      <c r="E11" s="77" t="s">
        <v>3</v>
      </c>
      <c r="F11" s="80" t="s">
        <v>100</v>
      </c>
      <c r="G11" s="78" t="s">
        <v>21</v>
      </c>
      <c r="H11" s="77" t="s">
        <v>22</v>
      </c>
      <c r="I11" s="77" t="s">
        <v>39</v>
      </c>
      <c r="J11" s="78" t="s">
        <v>52</v>
      </c>
      <c r="K11" s="79" t="s">
        <v>40</v>
      </c>
      <c r="L11" s="82" t="s">
        <v>51</v>
      </c>
      <c r="M11" s="81" t="s">
        <v>124</v>
      </c>
    </row>
    <row r="12" spans="1:13" ht="23.25" thickTop="1" x14ac:dyDescent="0.2">
      <c r="A12" s="343" t="s">
        <v>10</v>
      </c>
      <c r="B12" s="343" t="s">
        <v>12</v>
      </c>
      <c r="C12" s="112" t="s">
        <v>127</v>
      </c>
      <c r="D12" s="83" t="s">
        <v>102</v>
      </c>
      <c r="E12" s="84" t="s">
        <v>128</v>
      </c>
      <c r="F12" s="85" t="s">
        <v>23</v>
      </c>
      <c r="G12" s="86"/>
      <c r="H12" s="87"/>
      <c r="I12" s="86"/>
      <c r="J12" s="86"/>
      <c r="K12" s="88"/>
      <c r="L12" s="89">
        <v>5</v>
      </c>
      <c r="M12" s="90"/>
    </row>
    <row r="13" spans="1:13" ht="33.75" x14ac:dyDescent="0.2">
      <c r="A13" s="344"/>
      <c r="B13" s="344"/>
      <c r="C13" s="111" t="s">
        <v>125</v>
      </c>
      <c r="D13" s="83" t="s">
        <v>103</v>
      </c>
      <c r="E13" s="84" t="s">
        <v>126</v>
      </c>
      <c r="F13" s="85" t="s">
        <v>24</v>
      </c>
      <c r="G13" s="86"/>
      <c r="H13" s="87"/>
      <c r="I13" s="86"/>
      <c r="J13" s="86"/>
      <c r="K13" s="88"/>
      <c r="L13" s="89">
        <v>3</v>
      </c>
      <c r="M13" s="90"/>
    </row>
    <row r="14" spans="1:13" ht="37.5" customHeight="1" x14ac:dyDescent="0.2">
      <c r="A14" s="344"/>
      <c r="B14" s="344"/>
      <c r="C14" s="112" t="s">
        <v>54</v>
      </c>
      <c r="D14" s="83" t="s">
        <v>60</v>
      </c>
      <c r="E14" s="84" t="s">
        <v>59</v>
      </c>
      <c r="F14" s="85" t="s">
        <v>24</v>
      </c>
      <c r="G14" s="86"/>
      <c r="H14" s="87"/>
      <c r="I14" s="86">
        <f t="shared" ref="I14:I19" si="0">G14-H14</f>
        <v>0</v>
      </c>
      <c r="J14" s="86">
        <v>24</v>
      </c>
      <c r="K14" s="88">
        <f>H14+J14</f>
        <v>24</v>
      </c>
      <c r="L14" s="89">
        <v>120</v>
      </c>
      <c r="M14" s="90"/>
    </row>
    <row r="15" spans="1:13" ht="40.5" customHeight="1" x14ac:dyDescent="0.2">
      <c r="A15" s="344"/>
      <c r="B15" s="344"/>
      <c r="C15" s="113" t="s">
        <v>54</v>
      </c>
      <c r="D15" s="47" t="s">
        <v>56</v>
      </c>
      <c r="E15" s="49" t="s">
        <v>59</v>
      </c>
      <c r="F15" s="38" t="s">
        <v>24</v>
      </c>
      <c r="G15" s="40"/>
      <c r="H15" s="42"/>
      <c r="I15" s="40">
        <f t="shared" si="0"/>
        <v>0</v>
      </c>
      <c r="J15" s="40">
        <v>24</v>
      </c>
      <c r="K15" s="39">
        <f>H15+J15</f>
        <v>24</v>
      </c>
      <c r="L15" s="73">
        <v>300</v>
      </c>
      <c r="M15" s="72"/>
    </row>
    <row r="16" spans="1:13" ht="33.75" x14ac:dyDescent="0.2">
      <c r="A16" s="344"/>
      <c r="B16" s="344"/>
      <c r="C16" s="113" t="s">
        <v>55</v>
      </c>
      <c r="D16" s="47" t="s">
        <v>57</v>
      </c>
      <c r="E16" s="49" t="s">
        <v>61</v>
      </c>
      <c r="F16" s="38" t="s">
        <v>24</v>
      </c>
      <c r="G16" s="40">
        <v>360</v>
      </c>
      <c r="H16" s="40">
        <v>340</v>
      </c>
      <c r="I16" s="40">
        <f t="shared" si="0"/>
        <v>20</v>
      </c>
      <c r="J16" s="41">
        <v>36</v>
      </c>
      <c r="K16" s="39">
        <v>332</v>
      </c>
      <c r="L16" s="74">
        <v>120</v>
      </c>
      <c r="M16" s="72"/>
    </row>
    <row r="17" spans="1:16" ht="22.5" x14ac:dyDescent="0.2">
      <c r="A17" s="344"/>
      <c r="B17" s="344"/>
      <c r="C17" s="48" t="s">
        <v>58</v>
      </c>
      <c r="D17" s="47" t="s">
        <v>63</v>
      </c>
      <c r="E17" s="49" t="s">
        <v>62</v>
      </c>
      <c r="F17" s="38" t="s">
        <v>24</v>
      </c>
      <c r="G17" s="40">
        <v>6</v>
      </c>
      <c r="H17" s="40"/>
      <c r="I17" s="40">
        <f t="shared" si="0"/>
        <v>6</v>
      </c>
      <c r="J17" s="41">
        <v>5</v>
      </c>
      <c r="K17" s="39">
        <f>H17+J17</f>
        <v>5</v>
      </c>
      <c r="L17" s="74">
        <v>8</v>
      </c>
      <c r="M17" s="72"/>
    </row>
    <row r="18" spans="1:16" ht="22.5" x14ac:dyDescent="0.2">
      <c r="A18" s="344"/>
      <c r="B18" s="344"/>
      <c r="C18" s="48" t="s">
        <v>64</v>
      </c>
      <c r="D18" s="47" t="s">
        <v>66</v>
      </c>
      <c r="E18" s="49" t="s">
        <v>65</v>
      </c>
      <c r="F18" s="38" t="s">
        <v>24</v>
      </c>
      <c r="G18" s="40">
        <v>30</v>
      </c>
      <c r="H18" s="40">
        <v>29</v>
      </c>
      <c r="I18" s="40">
        <f t="shared" si="0"/>
        <v>1</v>
      </c>
      <c r="J18" s="41">
        <v>20</v>
      </c>
      <c r="K18" s="39">
        <f>H18+J18</f>
        <v>49</v>
      </c>
      <c r="L18" s="74">
        <v>150</v>
      </c>
      <c r="M18" s="67"/>
    </row>
    <row r="19" spans="1:16" ht="22.5" x14ac:dyDescent="0.2">
      <c r="A19" s="344"/>
      <c r="B19" s="344"/>
      <c r="C19" s="48" t="s">
        <v>167</v>
      </c>
      <c r="D19" s="47" t="s">
        <v>168</v>
      </c>
      <c r="E19" s="49" t="s">
        <v>169</v>
      </c>
      <c r="F19" s="38" t="s">
        <v>24</v>
      </c>
      <c r="G19" s="40">
        <v>30</v>
      </c>
      <c r="H19" s="40">
        <v>29</v>
      </c>
      <c r="I19" s="40">
        <f t="shared" si="0"/>
        <v>1</v>
      </c>
      <c r="J19" s="41">
        <v>20</v>
      </c>
      <c r="K19" s="39">
        <f>H19+J19</f>
        <v>49</v>
      </c>
      <c r="L19" s="74">
        <v>150</v>
      </c>
      <c r="M19" s="67"/>
    </row>
    <row r="20" spans="1:16" ht="22.5" x14ac:dyDescent="0.2">
      <c r="A20" s="344"/>
      <c r="B20" s="344"/>
      <c r="C20" s="48" t="s">
        <v>115</v>
      </c>
      <c r="D20" s="47" t="s">
        <v>114</v>
      </c>
      <c r="E20" s="49" t="s">
        <v>116</v>
      </c>
      <c r="F20" s="38" t="s">
        <v>24</v>
      </c>
      <c r="G20" s="40">
        <v>100</v>
      </c>
      <c r="H20" s="40">
        <v>100</v>
      </c>
      <c r="I20" s="40">
        <f t="shared" ref="I20:I26" si="1">G20-H20</f>
        <v>0</v>
      </c>
      <c r="J20" s="41"/>
      <c r="K20" s="39">
        <f t="shared" ref="K20:K26" si="2">H20+J20</f>
        <v>100</v>
      </c>
      <c r="L20" s="74">
        <v>1</v>
      </c>
      <c r="M20" s="67"/>
    </row>
    <row r="21" spans="1:16" ht="22.5" x14ac:dyDescent="0.2">
      <c r="A21" s="344"/>
      <c r="B21" s="344"/>
      <c r="C21" s="48" t="s">
        <v>170</v>
      </c>
      <c r="D21" s="47" t="s">
        <v>171</v>
      </c>
      <c r="E21" s="49" t="s">
        <v>172</v>
      </c>
      <c r="F21" s="38" t="s">
        <v>166</v>
      </c>
      <c r="G21" s="40"/>
      <c r="H21" s="132"/>
      <c r="I21" s="40">
        <f t="shared" si="1"/>
        <v>0</v>
      </c>
      <c r="J21" s="40">
        <v>2</v>
      </c>
      <c r="K21" s="39">
        <f t="shared" si="2"/>
        <v>2</v>
      </c>
      <c r="L21" s="73">
        <v>6</v>
      </c>
      <c r="M21" s="67"/>
    </row>
    <row r="22" spans="1:16" x14ac:dyDescent="0.2">
      <c r="A22" s="344"/>
      <c r="B22" s="344"/>
      <c r="C22" s="48" t="s">
        <v>129</v>
      </c>
      <c r="D22" s="47" t="s">
        <v>110</v>
      </c>
      <c r="E22" s="49" t="s">
        <v>130</v>
      </c>
      <c r="F22" s="38" t="s">
        <v>24</v>
      </c>
      <c r="G22" s="40"/>
      <c r="H22" s="132"/>
      <c r="I22" s="40"/>
      <c r="J22" s="40"/>
      <c r="K22" s="39"/>
      <c r="L22" s="73">
        <v>8</v>
      </c>
      <c r="M22" s="67"/>
    </row>
    <row r="23" spans="1:16" ht="33.75" x14ac:dyDescent="0.2">
      <c r="A23" s="344"/>
      <c r="B23" s="344"/>
      <c r="C23" s="48" t="s">
        <v>68</v>
      </c>
      <c r="D23" s="47" t="s">
        <v>26</v>
      </c>
      <c r="E23" s="49" t="s">
        <v>67</v>
      </c>
      <c r="F23" s="38" t="s">
        <v>23</v>
      </c>
      <c r="G23" s="40">
        <v>5</v>
      </c>
      <c r="H23" s="40">
        <v>5</v>
      </c>
      <c r="I23" s="40">
        <f>G23-H23</f>
        <v>0</v>
      </c>
      <c r="J23" s="41"/>
      <c r="K23" s="39">
        <f>H23+J23</f>
        <v>5</v>
      </c>
      <c r="L23" s="74">
        <v>8</v>
      </c>
      <c r="M23" s="67"/>
      <c r="P23" s="2">
        <f>500000*5%</f>
        <v>25000</v>
      </c>
    </row>
    <row r="24" spans="1:16" ht="22.5" x14ac:dyDescent="0.2">
      <c r="A24" s="344"/>
      <c r="B24" s="344"/>
      <c r="C24" s="48" t="s">
        <v>70</v>
      </c>
      <c r="D24" s="47" t="s">
        <v>41</v>
      </c>
      <c r="E24" s="49" t="s">
        <v>69</v>
      </c>
      <c r="F24" s="38" t="s">
        <v>23</v>
      </c>
      <c r="G24" s="40">
        <v>10</v>
      </c>
      <c r="H24" s="40">
        <v>10</v>
      </c>
      <c r="I24" s="40">
        <f t="shared" si="1"/>
        <v>0</v>
      </c>
      <c r="J24" s="41">
        <v>2</v>
      </c>
      <c r="K24" s="39">
        <f t="shared" si="2"/>
        <v>12</v>
      </c>
      <c r="L24" s="74">
        <v>30</v>
      </c>
      <c r="M24" s="67"/>
    </row>
    <row r="25" spans="1:16" ht="33.75" x14ac:dyDescent="0.2">
      <c r="A25" s="344"/>
      <c r="B25" s="344"/>
      <c r="C25" s="48" t="s">
        <v>72</v>
      </c>
      <c r="D25" s="47" t="s">
        <v>27</v>
      </c>
      <c r="E25" s="49" t="s">
        <v>71</v>
      </c>
      <c r="F25" s="38" t="s">
        <v>23</v>
      </c>
      <c r="G25" s="40">
        <v>2</v>
      </c>
      <c r="H25" s="40">
        <v>2</v>
      </c>
      <c r="I25" s="40">
        <f t="shared" si="1"/>
        <v>0</v>
      </c>
      <c r="J25" s="41">
        <v>2</v>
      </c>
      <c r="K25" s="39">
        <f t="shared" si="2"/>
        <v>4</v>
      </c>
      <c r="L25" s="74">
        <v>6</v>
      </c>
      <c r="M25" s="67"/>
    </row>
    <row r="26" spans="1:16" ht="33.75" x14ac:dyDescent="0.2">
      <c r="A26" s="344"/>
      <c r="B26" s="344"/>
      <c r="C26" s="48" t="s">
        <v>73</v>
      </c>
      <c r="D26" s="47" t="s">
        <v>75</v>
      </c>
      <c r="E26" s="49" t="s">
        <v>74</v>
      </c>
      <c r="F26" s="38" t="s">
        <v>25</v>
      </c>
      <c r="G26" s="40">
        <v>50</v>
      </c>
      <c r="H26" s="40">
        <v>47</v>
      </c>
      <c r="I26" s="40">
        <f t="shared" si="1"/>
        <v>3</v>
      </c>
      <c r="J26" s="41"/>
      <c r="K26" s="39">
        <f t="shared" si="2"/>
        <v>47</v>
      </c>
      <c r="L26" s="74">
        <v>6</v>
      </c>
      <c r="M26" s="67"/>
    </row>
    <row r="27" spans="1:16" ht="45" x14ac:dyDescent="0.2">
      <c r="A27" s="344"/>
      <c r="B27" s="344"/>
      <c r="C27" s="48" t="s">
        <v>76</v>
      </c>
      <c r="D27" s="47" t="s">
        <v>28</v>
      </c>
      <c r="E27" s="49" t="s">
        <v>77</v>
      </c>
      <c r="F27" s="38" t="s">
        <v>24</v>
      </c>
      <c r="G27" s="40">
        <v>15</v>
      </c>
      <c r="H27" s="40">
        <v>10</v>
      </c>
      <c r="I27" s="40">
        <f>G27-H27</f>
        <v>5</v>
      </c>
      <c r="J27" s="41">
        <v>5</v>
      </c>
      <c r="K27" s="39">
        <f>H27+J27</f>
        <v>15</v>
      </c>
      <c r="L27" s="74">
        <v>50</v>
      </c>
      <c r="M27" s="67"/>
    </row>
    <row r="28" spans="1:16" ht="22.5" x14ac:dyDescent="0.2">
      <c r="A28" s="344"/>
      <c r="B28" s="344"/>
      <c r="C28" s="48" t="s">
        <v>78</v>
      </c>
      <c r="D28" s="47" t="s">
        <v>29</v>
      </c>
      <c r="E28" s="49" t="s">
        <v>79</v>
      </c>
      <c r="F28" s="38" t="s">
        <v>24</v>
      </c>
      <c r="G28" s="40">
        <v>10</v>
      </c>
      <c r="H28" s="40">
        <v>10</v>
      </c>
      <c r="I28" s="40">
        <f>G28-H28</f>
        <v>0</v>
      </c>
      <c r="J28" s="41">
        <v>10</v>
      </c>
      <c r="K28" s="39">
        <f>H28+J28</f>
        <v>20</v>
      </c>
      <c r="L28" s="74">
        <v>10</v>
      </c>
      <c r="M28" s="67"/>
    </row>
    <row r="29" spans="1:16" ht="24" x14ac:dyDescent="0.2">
      <c r="A29" s="344"/>
      <c r="B29" s="344"/>
      <c r="C29" s="48" t="s">
        <v>173</v>
      </c>
      <c r="D29" s="94" t="s">
        <v>165</v>
      </c>
      <c r="E29" s="49" t="s">
        <v>174</v>
      </c>
      <c r="F29" s="38" t="s">
        <v>24</v>
      </c>
      <c r="G29" s="40"/>
      <c r="H29" s="40"/>
      <c r="I29" s="40"/>
      <c r="J29" s="41"/>
      <c r="K29" s="39"/>
      <c r="L29" s="74">
        <v>2</v>
      </c>
      <c r="M29" s="67"/>
    </row>
    <row r="30" spans="1:16" ht="56.25" x14ac:dyDescent="0.2">
      <c r="A30" s="344"/>
      <c r="B30" s="344"/>
      <c r="C30" s="48" t="s">
        <v>131</v>
      </c>
      <c r="D30" s="94" t="s">
        <v>135</v>
      </c>
      <c r="E30" s="49" t="s">
        <v>132</v>
      </c>
      <c r="F30" s="38" t="s">
        <v>24</v>
      </c>
      <c r="G30" s="40"/>
      <c r="H30" s="40"/>
      <c r="I30" s="40"/>
      <c r="J30" s="41"/>
      <c r="K30" s="39"/>
      <c r="L30" s="74">
        <v>20</v>
      </c>
      <c r="M30" s="67"/>
    </row>
    <row r="31" spans="1:16" ht="45" x14ac:dyDescent="0.2">
      <c r="A31" s="344"/>
      <c r="B31" s="344"/>
      <c r="C31" s="48" t="s">
        <v>133</v>
      </c>
      <c r="D31" s="94" t="s">
        <v>104</v>
      </c>
      <c r="E31" s="49" t="s">
        <v>134</v>
      </c>
      <c r="F31" s="38" t="s">
        <v>24</v>
      </c>
      <c r="G31" s="40"/>
      <c r="H31" s="40"/>
      <c r="I31" s="40"/>
      <c r="J31" s="41"/>
      <c r="K31" s="39"/>
      <c r="L31" s="74">
        <v>20</v>
      </c>
      <c r="M31" s="67"/>
    </row>
    <row r="32" spans="1:16" ht="75" customHeight="1" x14ac:dyDescent="0.2">
      <c r="A32" s="344"/>
      <c r="B32" s="344"/>
      <c r="C32" s="92" t="s">
        <v>80</v>
      </c>
      <c r="D32" s="101" t="s">
        <v>81</v>
      </c>
      <c r="E32" s="93" t="s">
        <v>82</v>
      </c>
      <c r="F32" s="102" t="s">
        <v>25</v>
      </c>
      <c r="G32" s="103"/>
      <c r="H32" s="104"/>
      <c r="I32" s="103">
        <f>G32-H32</f>
        <v>0</v>
      </c>
      <c r="J32" s="103">
        <v>2</v>
      </c>
      <c r="K32" s="105">
        <f>H32+J32</f>
        <v>2</v>
      </c>
      <c r="L32" s="106">
        <v>4</v>
      </c>
      <c r="M32" s="107"/>
    </row>
    <row r="33" spans="1:13" ht="74.25" customHeight="1" x14ac:dyDescent="0.2">
      <c r="A33" s="344"/>
      <c r="B33" s="344"/>
      <c r="C33" s="48" t="s">
        <v>83</v>
      </c>
      <c r="D33" s="47" t="s">
        <v>84</v>
      </c>
      <c r="E33" s="49" t="s">
        <v>85</v>
      </c>
      <c r="F33" s="38" t="s">
        <v>25</v>
      </c>
      <c r="G33" s="40">
        <v>20</v>
      </c>
      <c r="H33" s="40">
        <v>10</v>
      </c>
      <c r="I33" s="40">
        <f>G33-H33</f>
        <v>10</v>
      </c>
      <c r="J33" s="41">
        <v>2</v>
      </c>
      <c r="K33" s="39">
        <f>H33+J33</f>
        <v>12</v>
      </c>
      <c r="L33" s="74">
        <v>10</v>
      </c>
      <c r="M33" s="67"/>
    </row>
    <row r="34" spans="1:13" ht="22.5" x14ac:dyDescent="0.2">
      <c r="A34" s="344"/>
      <c r="B34" s="344"/>
      <c r="C34" s="48" t="s">
        <v>86</v>
      </c>
      <c r="D34" s="47" t="s">
        <v>88</v>
      </c>
      <c r="E34" s="49" t="s">
        <v>87</v>
      </c>
      <c r="F34" s="38" t="s">
        <v>30</v>
      </c>
      <c r="G34" s="40">
        <v>30</v>
      </c>
      <c r="H34" s="40">
        <v>13</v>
      </c>
      <c r="I34" s="40">
        <f>G34-H34</f>
        <v>17</v>
      </c>
      <c r="J34" s="41">
        <v>10</v>
      </c>
      <c r="K34" s="39">
        <f>H34+J34</f>
        <v>23</v>
      </c>
      <c r="L34" s="74">
        <v>50</v>
      </c>
      <c r="M34" s="67"/>
    </row>
    <row r="35" spans="1:13" ht="22.5" x14ac:dyDescent="0.2">
      <c r="A35" s="344"/>
      <c r="B35" s="344"/>
      <c r="C35" s="48" t="s">
        <v>91</v>
      </c>
      <c r="D35" s="47" t="s">
        <v>90</v>
      </c>
      <c r="E35" s="49" t="s">
        <v>89</v>
      </c>
      <c r="F35" s="38" t="s">
        <v>30</v>
      </c>
      <c r="G35" s="40">
        <v>15</v>
      </c>
      <c r="H35" s="40">
        <v>8</v>
      </c>
      <c r="I35" s="40">
        <f>G35-H35</f>
        <v>7</v>
      </c>
      <c r="J35" s="41">
        <v>5</v>
      </c>
      <c r="K35" s="39">
        <f>H35+J35</f>
        <v>13</v>
      </c>
      <c r="L35" s="74">
        <v>10</v>
      </c>
      <c r="M35" s="67"/>
    </row>
    <row r="36" spans="1:13" x14ac:dyDescent="0.2">
      <c r="A36" s="344"/>
      <c r="B36" s="344"/>
      <c r="C36" s="48"/>
      <c r="D36" s="47" t="s">
        <v>175</v>
      </c>
      <c r="E36" s="49"/>
      <c r="F36" s="38" t="s">
        <v>166</v>
      </c>
      <c r="G36" s="40"/>
      <c r="H36" s="40"/>
      <c r="I36" s="40"/>
      <c r="J36" s="41"/>
      <c r="K36" s="39"/>
      <c r="L36" s="74">
        <v>10</v>
      </c>
      <c r="M36" s="67"/>
    </row>
    <row r="37" spans="1:13" ht="22.5" x14ac:dyDescent="0.2">
      <c r="A37" s="344"/>
      <c r="B37" s="344"/>
      <c r="C37" s="48" t="s">
        <v>93</v>
      </c>
      <c r="D37" s="47" t="s">
        <v>31</v>
      </c>
      <c r="E37" s="49" t="s">
        <v>94</v>
      </c>
      <c r="F37" s="38" t="s">
        <v>32</v>
      </c>
      <c r="G37" s="40">
        <v>5</v>
      </c>
      <c r="H37" s="40">
        <v>3</v>
      </c>
      <c r="I37" s="40">
        <f>G37-H37</f>
        <v>2</v>
      </c>
      <c r="J37" s="41">
        <v>2</v>
      </c>
      <c r="K37" s="39">
        <f>H37+J37</f>
        <v>5</v>
      </c>
      <c r="L37" s="74">
        <v>15</v>
      </c>
      <c r="M37" s="67"/>
    </row>
    <row r="38" spans="1:13" x14ac:dyDescent="0.2">
      <c r="A38" s="344"/>
      <c r="B38" s="344"/>
      <c r="C38" s="234" t="s">
        <v>295</v>
      </c>
      <c r="D38" s="235" t="s">
        <v>208</v>
      </c>
      <c r="E38" s="235" t="s">
        <v>208</v>
      </c>
      <c r="F38" s="235" t="s">
        <v>213</v>
      </c>
      <c r="G38" s="235"/>
      <c r="H38" s="235"/>
      <c r="I38" s="235"/>
      <c r="J38" s="236"/>
      <c r="K38" s="235"/>
      <c r="L38" s="237">
        <v>10</v>
      </c>
      <c r="M38" s="238"/>
    </row>
    <row r="39" spans="1:13" x14ac:dyDescent="0.2">
      <c r="A39" s="344"/>
      <c r="B39" s="344"/>
      <c r="C39" s="234" t="s">
        <v>294</v>
      </c>
      <c r="D39" s="235" t="s">
        <v>209</v>
      </c>
      <c r="E39" s="235" t="s">
        <v>209</v>
      </c>
      <c r="F39" s="235" t="s">
        <v>213</v>
      </c>
      <c r="G39" s="235"/>
      <c r="H39" s="235"/>
      <c r="I39" s="235"/>
      <c r="J39" s="236"/>
      <c r="K39" s="235"/>
      <c r="L39" s="237">
        <v>10</v>
      </c>
      <c r="M39" s="238"/>
    </row>
    <row r="40" spans="1:13" x14ac:dyDescent="0.2">
      <c r="A40" s="344"/>
      <c r="B40" s="344"/>
      <c r="C40" s="234" t="s">
        <v>295</v>
      </c>
      <c r="D40" s="235" t="s">
        <v>214</v>
      </c>
      <c r="E40" s="235" t="s">
        <v>214</v>
      </c>
      <c r="F40" s="235" t="s">
        <v>24</v>
      </c>
      <c r="G40" s="235"/>
      <c r="H40" s="235"/>
      <c r="I40" s="235"/>
      <c r="J40" s="236"/>
      <c r="K40" s="235"/>
      <c r="L40" s="237">
        <v>10</v>
      </c>
      <c r="M40" s="238"/>
    </row>
    <row r="41" spans="1:13" x14ac:dyDescent="0.2">
      <c r="A41" s="344"/>
      <c r="B41" s="344"/>
      <c r="C41" s="234" t="s">
        <v>295</v>
      </c>
      <c r="D41" s="235" t="s">
        <v>215</v>
      </c>
      <c r="E41" s="235" t="s">
        <v>215</v>
      </c>
      <c r="F41" s="235" t="s">
        <v>24</v>
      </c>
      <c r="G41" s="235"/>
      <c r="H41" s="235"/>
      <c r="I41" s="235"/>
      <c r="J41" s="236"/>
      <c r="K41" s="235"/>
      <c r="L41" s="237">
        <v>10</v>
      </c>
      <c r="M41" s="238"/>
    </row>
    <row r="42" spans="1:13" ht="45" x14ac:dyDescent="0.2">
      <c r="A42" s="344"/>
      <c r="B42" s="344"/>
      <c r="C42" s="48" t="s">
        <v>136</v>
      </c>
      <c r="D42" s="94" t="s">
        <v>105</v>
      </c>
      <c r="E42" s="49" t="s">
        <v>137</v>
      </c>
      <c r="F42" s="38" t="s">
        <v>25</v>
      </c>
      <c r="G42" s="40"/>
      <c r="H42" s="40"/>
      <c r="I42" s="40"/>
      <c r="J42" s="41"/>
      <c r="K42" s="39"/>
      <c r="L42" s="74">
        <v>7</v>
      </c>
      <c r="M42" s="67"/>
    </row>
    <row r="43" spans="1:13" ht="45" x14ac:dyDescent="0.2">
      <c r="A43" s="344"/>
      <c r="B43" s="344"/>
      <c r="C43" s="48" t="s">
        <v>95</v>
      </c>
      <c r="D43" s="47" t="s">
        <v>33</v>
      </c>
      <c r="E43" s="49" t="s">
        <v>96</v>
      </c>
      <c r="F43" s="38" t="s">
        <v>24</v>
      </c>
      <c r="G43" s="40">
        <v>20</v>
      </c>
      <c r="H43" s="40">
        <v>20</v>
      </c>
      <c r="I43" s="40">
        <f>G43-H43</f>
        <v>0</v>
      </c>
      <c r="J43" s="41">
        <v>10</v>
      </c>
      <c r="K43" s="39">
        <f>H43+J43</f>
        <v>30</v>
      </c>
      <c r="L43" s="74">
        <v>10</v>
      </c>
      <c r="M43" s="67"/>
    </row>
    <row r="44" spans="1:13" x14ac:dyDescent="0.2">
      <c r="A44" s="344"/>
      <c r="B44" s="344"/>
      <c r="C44" s="48" t="s">
        <v>138</v>
      </c>
      <c r="D44" s="131" t="s">
        <v>164</v>
      </c>
      <c r="E44" s="49" t="s">
        <v>139</v>
      </c>
      <c r="F44" s="38" t="s">
        <v>23</v>
      </c>
      <c r="G44" s="40"/>
      <c r="H44" s="40"/>
      <c r="I44" s="40"/>
      <c r="J44" s="41"/>
      <c r="K44" s="39"/>
      <c r="L44" s="74">
        <v>1</v>
      </c>
      <c r="M44" s="67"/>
    </row>
    <row r="45" spans="1:13" ht="25.5" customHeight="1" x14ac:dyDescent="0.2">
      <c r="A45" s="344"/>
      <c r="B45" s="344"/>
      <c r="C45" s="52" t="s">
        <v>11</v>
      </c>
      <c r="D45" s="53" t="s">
        <v>98</v>
      </c>
      <c r="E45" s="54" t="s">
        <v>97</v>
      </c>
      <c r="F45" s="55" t="s">
        <v>24</v>
      </c>
      <c r="G45" s="58"/>
      <c r="H45" s="58"/>
      <c r="I45" s="56">
        <f>G45-H45</f>
        <v>0</v>
      </c>
      <c r="J45" s="59"/>
      <c r="K45" s="71">
        <f>H45+J45</f>
        <v>0</v>
      </c>
      <c r="L45" s="68">
        <v>150</v>
      </c>
      <c r="M45" s="66"/>
    </row>
    <row r="46" spans="1:13" ht="26.25" customHeight="1" x14ac:dyDescent="0.2">
      <c r="A46" s="344"/>
      <c r="B46" s="344"/>
      <c r="C46" s="52" t="s">
        <v>140</v>
      </c>
      <c r="D46" s="53" t="s">
        <v>112</v>
      </c>
      <c r="E46" s="54" t="s">
        <v>141</v>
      </c>
      <c r="F46" s="55" t="s">
        <v>107</v>
      </c>
      <c r="G46" s="58"/>
      <c r="H46" s="58"/>
      <c r="I46" s="56"/>
      <c r="J46" s="59"/>
      <c r="K46" s="71"/>
      <c r="L46" s="68">
        <v>4</v>
      </c>
      <c r="M46" s="66"/>
    </row>
    <row r="47" spans="1:13" ht="22.5" x14ac:dyDescent="0.2">
      <c r="A47" s="344"/>
      <c r="B47" s="344"/>
      <c r="C47" s="52" t="s">
        <v>99</v>
      </c>
      <c r="D47" s="53" t="s">
        <v>176</v>
      </c>
      <c r="E47" s="54" t="s">
        <v>160</v>
      </c>
      <c r="F47" s="55" t="s">
        <v>24</v>
      </c>
      <c r="G47" s="56">
        <v>4</v>
      </c>
      <c r="H47" s="56">
        <v>3</v>
      </c>
      <c r="I47" s="56">
        <f>G47-H47</f>
        <v>1</v>
      </c>
      <c r="J47" s="57"/>
      <c r="K47" s="71">
        <f>H47+J47</f>
        <v>3</v>
      </c>
      <c r="L47" s="68">
        <v>8</v>
      </c>
      <c r="M47" s="66"/>
    </row>
    <row r="48" spans="1:13" x14ac:dyDescent="0.2">
      <c r="A48" s="344"/>
      <c r="B48" s="344"/>
      <c r="C48" s="95" t="s">
        <v>142</v>
      </c>
      <c r="D48" s="118" t="s">
        <v>177</v>
      </c>
      <c r="E48" s="182" t="s">
        <v>160</v>
      </c>
      <c r="F48" s="56" t="s">
        <v>24</v>
      </c>
      <c r="G48" s="96"/>
      <c r="H48" s="96"/>
      <c r="I48" s="96"/>
      <c r="J48" s="97"/>
      <c r="K48" s="98"/>
      <c r="L48" s="68">
        <v>8</v>
      </c>
      <c r="M48" s="255"/>
    </row>
    <row r="49" spans="1:256" s="1" customFormat="1" ht="22.5" x14ac:dyDescent="0.2">
      <c r="A49" s="344"/>
      <c r="B49" s="344"/>
      <c r="C49" s="95" t="s">
        <v>142</v>
      </c>
      <c r="D49" s="235" t="s">
        <v>204</v>
      </c>
      <c r="E49" s="235" t="s">
        <v>204</v>
      </c>
      <c r="F49" s="235" t="s">
        <v>24</v>
      </c>
      <c r="G49" s="235"/>
      <c r="H49" s="235"/>
      <c r="I49" s="235"/>
      <c r="J49" s="235"/>
      <c r="K49" s="235"/>
      <c r="L49" s="251">
        <v>8</v>
      </c>
      <c r="M49" s="256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81"/>
      <c r="AW49" s="181"/>
      <c r="AX49" s="181"/>
      <c r="AY49" s="181"/>
      <c r="AZ49" s="181"/>
      <c r="BA49" s="181"/>
      <c r="BB49" s="181"/>
      <c r="BC49" s="181"/>
      <c r="BD49" s="181"/>
      <c r="BE49" s="181"/>
      <c r="BF49" s="181"/>
      <c r="BG49" s="181"/>
      <c r="BH49" s="181"/>
      <c r="BI49" s="181"/>
      <c r="BJ49" s="181"/>
      <c r="BK49" s="181"/>
      <c r="BL49" s="181"/>
      <c r="BM49" s="181"/>
      <c r="BN49" s="181"/>
      <c r="BO49" s="181"/>
      <c r="BP49" s="181"/>
      <c r="BQ49" s="181"/>
      <c r="BR49" s="181"/>
      <c r="BS49" s="181"/>
      <c r="BT49" s="181"/>
      <c r="BU49" s="181"/>
      <c r="BV49" s="181"/>
      <c r="BW49" s="181"/>
      <c r="BX49" s="181"/>
      <c r="BY49" s="181"/>
      <c r="BZ49" s="181"/>
      <c r="CA49" s="181"/>
      <c r="CB49" s="181"/>
      <c r="CC49" s="181"/>
      <c r="CD49" s="181"/>
      <c r="CE49" s="181"/>
      <c r="CF49" s="181"/>
      <c r="CG49" s="181"/>
      <c r="CH49" s="181"/>
      <c r="CI49" s="181"/>
      <c r="CJ49" s="181"/>
      <c r="CK49" s="181"/>
      <c r="CL49" s="181"/>
      <c r="CM49" s="181"/>
      <c r="CN49" s="181"/>
      <c r="CO49" s="181"/>
      <c r="CP49" s="181"/>
      <c r="CQ49" s="181"/>
      <c r="CR49" s="181"/>
      <c r="CS49" s="181"/>
      <c r="CT49" s="181"/>
      <c r="CU49" s="181"/>
      <c r="CV49" s="181"/>
      <c r="CW49" s="181"/>
      <c r="CX49" s="181"/>
      <c r="CY49" s="181"/>
      <c r="CZ49" s="181"/>
      <c r="DA49" s="181"/>
      <c r="DB49" s="181"/>
      <c r="DC49" s="181"/>
      <c r="DD49" s="181"/>
      <c r="DE49" s="181"/>
      <c r="DF49" s="181"/>
      <c r="DG49" s="181"/>
      <c r="DH49" s="181"/>
      <c r="DI49" s="181"/>
      <c r="DJ49" s="181"/>
      <c r="DK49" s="181"/>
      <c r="DL49" s="181"/>
      <c r="DM49" s="181"/>
      <c r="DN49" s="181"/>
      <c r="DO49" s="181"/>
      <c r="DP49" s="181"/>
      <c r="DQ49" s="181"/>
      <c r="DR49" s="181"/>
      <c r="DS49" s="181"/>
      <c r="DT49" s="181"/>
      <c r="DU49" s="181"/>
      <c r="DV49" s="181"/>
      <c r="DW49" s="181"/>
      <c r="DX49" s="181"/>
      <c r="DY49" s="181"/>
      <c r="DZ49" s="181"/>
      <c r="EA49" s="181"/>
      <c r="EB49" s="181"/>
      <c r="EC49" s="181"/>
      <c r="ED49" s="181"/>
      <c r="EE49" s="181"/>
      <c r="EF49" s="181"/>
      <c r="EG49" s="181"/>
      <c r="EH49" s="181"/>
      <c r="EI49" s="181"/>
      <c r="EJ49" s="181"/>
      <c r="EK49" s="181"/>
      <c r="EL49" s="181"/>
      <c r="EM49" s="181"/>
      <c r="EN49" s="181"/>
      <c r="EO49" s="181"/>
      <c r="EP49" s="181"/>
      <c r="EQ49" s="181"/>
      <c r="ER49" s="181"/>
      <c r="ES49" s="181"/>
      <c r="ET49" s="181"/>
      <c r="EU49" s="181"/>
      <c r="EV49" s="181"/>
      <c r="EW49" s="181"/>
      <c r="EX49" s="181"/>
      <c r="EY49" s="181"/>
      <c r="EZ49" s="181"/>
      <c r="FA49" s="181"/>
      <c r="FB49" s="181"/>
      <c r="FC49" s="181"/>
      <c r="FD49" s="181"/>
      <c r="FE49" s="181"/>
      <c r="FF49" s="181"/>
      <c r="FG49" s="181"/>
      <c r="FH49" s="181"/>
      <c r="FI49" s="181"/>
      <c r="FJ49" s="181"/>
      <c r="FK49" s="181"/>
      <c r="FL49" s="181"/>
      <c r="FM49" s="181"/>
      <c r="FN49" s="181"/>
      <c r="FO49" s="181"/>
      <c r="FP49" s="181"/>
      <c r="FQ49" s="181"/>
      <c r="FR49" s="181"/>
      <c r="FS49" s="181"/>
      <c r="FT49" s="181"/>
      <c r="FU49" s="181"/>
      <c r="FV49" s="181"/>
      <c r="FW49" s="181"/>
      <c r="FX49" s="181"/>
      <c r="FY49" s="181"/>
      <c r="FZ49" s="181"/>
      <c r="GA49" s="181"/>
      <c r="GB49" s="181"/>
      <c r="GC49" s="181"/>
      <c r="GD49" s="181"/>
      <c r="GE49" s="181"/>
      <c r="GF49" s="181"/>
      <c r="GG49" s="181"/>
      <c r="GH49" s="181"/>
      <c r="GI49" s="181"/>
      <c r="GJ49" s="181"/>
      <c r="GK49" s="181"/>
      <c r="GL49" s="181"/>
      <c r="GM49" s="181"/>
      <c r="GN49" s="181"/>
      <c r="GO49" s="181"/>
      <c r="GP49" s="181"/>
      <c r="GQ49" s="181"/>
      <c r="GR49" s="181"/>
      <c r="GS49" s="181"/>
      <c r="GT49" s="181"/>
      <c r="GU49" s="181"/>
      <c r="GV49" s="181"/>
      <c r="GW49" s="181"/>
      <c r="GX49" s="181"/>
      <c r="GY49" s="181"/>
      <c r="GZ49" s="181"/>
      <c r="HA49" s="181"/>
      <c r="HB49" s="181"/>
      <c r="HC49" s="181"/>
      <c r="HD49" s="181"/>
      <c r="HE49" s="181"/>
      <c r="HF49" s="181"/>
      <c r="HG49" s="181"/>
      <c r="HH49" s="181"/>
      <c r="HI49" s="181"/>
      <c r="HJ49" s="181"/>
      <c r="HK49" s="181"/>
      <c r="HL49" s="181"/>
      <c r="HM49" s="181"/>
      <c r="HN49" s="181"/>
      <c r="HO49" s="181"/>
      <c r="HP49" s="181"/>
      <c r="HQ49" s="181"/>
      <c r="HR49" s="181"/>
      <c r="HS49" s="181"/>
      <c r="HT49" s="181"/>
      <c r="HU49" s="181"/>
      <c r="HV49" s="181"/>
      <c r="HW49" s="181"/>
      <c r="HX49" s="181"/>
      <c r="HY49" s="181"/>
      <c r="HZ49" s="181"/>
      <c r="IA49" s="181"/>
      <c r="IB49" s="181"/>
      <c r="IC49" s="181"/>
      <c r="ID49" s="181"/>
      <c r="IE49" s="181"/>
      <c r="IF49" s="181"/>
      <c r="IG49" s="181"/>
      <c r="IH49" s="181"/>
      <c r="II49" s="181"/>
      <c r="IJ49" s="181"/>
      <c r="IK49" s="181"/>
      <c r="IL49" s="181"/>
      <c r="IM49" s="181"/>
      <c r="IN49" s="181"/>
      <c r="IO49" s="181"/>
      <c r="IP49" s="181"/>
      <c r="IQ49" s="181"/>
      <c r="IR49" s="181"/>
      <c r="IS49" s="181"/>
      <c r="IT49" s="181"/>
      <c r="IU49" s="181"/>
      <c r="IV49" s="181"/>
    </row>
    <row r="50" spans="1:256" s="1" customFormat="1" ht="22.5" x14ac:dyDescent="0.2">
      <c r="A50" s="344"/>
      <c r="B50" s="344"/>
      <c r="C50" s="95" t="s">
        <v>142</v>
      </c>
      <c r="D50" s="235" t="s">
        <v>205</v>
      </c>
      <c r="E50" s="235" t="s">
        <v>205</v>
      </c>
      <c r="F50" s="235" t="s">
        <v>24</v>
      </c>
      <c r="G50" s="235"/>
      <c r="H50" s="235"/>
      <c r="I50" s="235"/>
      <c r="J50" s="235"/>
      <c r="K50" s="235"/>
      <c r="L50" s="251">
        <v>8</v>
      </c>
      <c r="M50" s="256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  <c r="BB50" s="181"/>
      <c r="BC50" s="181"/>
      <c r="BD50" s="181"/>
      <c r="BE50" s="181"/>
      <c r="BF50" s="181"/>
      <c r="BG50" s="181"/>
      <c r="BH50" s="181"/>
      <c r="BI50" s="181"/>
      <c r="BJ50" s="181"/>
      <c r="BK50" s="181"/>
      <c r="BL50" s="181"/>
      <c r="BM50" s="181"/>
      <c r="BN50" s="181"/>
      <c r="BO50" s="181"/>
      <c r="BP50" s="181"/>
      <c r="BQ50" s="181"/>
      <c r="BR50" s="181"/>
      <c r="BS50" s="181"/>
      <c r="BT50" s="181"/>
      <c r="BU50" s="181"/>
      <c r="BV50" s="181"/>
      <c r="BW50" s="181"/>
      <c r="BX50" s="181"/>
      <c r="BY50" s="181"/>
      <c r="BZ50" s="181"/>
      <c r="CA50" s="181"/>
      <c r="CB50" s="181"/>
      <c r="CC50" s="181"/>
      <c r="CD50" s="181"/>
      <c r="CE50" s="181"/>
      <c r="CF50" s="181"/>
      <c r="CG50" s="181"/>
      <c r="CH50" s="181"/>
      <c r="CI50" s="181"/>
      <c r="CJ50" s="181"/>
      <c r="CK50" s="181"/>
      <c r="CL50" s="181"/>
      <c r="CM50" s="181"/>
      <c r="CN50" s="181"/>
      <c r="CO50" s="181"/>
      <c r="CP50" s="181"/>
      <c r="CQ50" s="181"/>
      <c r="CR50" s="181"/>
      <c r="CS50" s="181"/>
      <c r="CT50" s="181"/>
      <c r="CU50" s="181"/>
      <c r="CV50" s="181"/>
      <c r="CW50" s="181"/>
      <c r="CX50" s="181"/>
      <c r="CY50" s="181"/>
      <c r="CZ50" s="181"/>
      <c r="DA50" s="181"/>
      <c r="DB50" s="181"/>
      <c r="DC50" s="181"/>
      <c r="DD50" s="181"/>
      <c r="DE50" s="181"/>
      <c r="DF50" s="181"/>
      <c r="DG50" s="181"/>
      <c r="DH50" s="181"/>
      <c r="DI50" s="181"/>
      <c r="DJ50" s="181"/>
      <c r="DK50" s="181"/>
      <c r="DL50" s="181"/>
      <c r="DM50" s="181"/>
      <c r="DN50" s="181"/>
      <c r="DO50" s="181"/>
      <c r="DP50" s="181"/>
      <c r="DQ50" s="181"/>
      <c r="DR50" s="181"/>
      <c r="DS50" s="181"/>
      <c r="DT50" s="181"/>
      <c r="DU50" s="181"/>
      <c r="DV50" s="181"/>
      <c r="DW50" s="181"/>
      <c r="DX50" s="181"/>
      <c r="DY50" s="181"/>
      <c r="DZ50" s="181"/>
      <c r="EA50" s="181"/>
      <c r="EB50" s="181"/>
      <c r="EC50" s="181"/>
      <c r="ED50" s="181"/>
      <c r="EE50" s="181"/>
      <c r="EF50" s="181"/>
      <c r="EG50" s="181"/>
      <c r="EH50" s="181"/>
      <c r="EI50" s="181"/>
      <c r="EJ50" s="181"/>
      <c r="EK50" s="181"/>
      <c r="EL50" s="181"/>
      <c r="EM50" s="181"/>
      <c r="EN50" s="181"/>
      <c r="EO50" s="181"/>
      <c r="EP50" s="181"/>
      <c r="EQ50" s="181"/>
      <c r="ER50" s="181"/>
      <c r="ES50" s="181"/>
      <c r="ET50" s="181"/>
      <c r="EU50" s="181"/>
      <c r="EV50" s="181"/>
      <c r="EW50" s="181"/>
      <c r="EX50" s="181"/>
      <c r="EY50" s="181"/>
      <c r="EZ50" s="181"/>
      <c r="FA50" s="181"/>
      <c r="FB50" s="181"/>
      <c r="FC50" s="181"/>
      <c r="FD50" s="181"/>
      <c r="FE50" s="181"/>
      <c r="FF50" s="181"/>
      <c r="FG50" s="181"/>
      <c r="FH50" s="181"/>
      <c r="FI50" s="181"/>
      <c r="FJ50" s="181"/>
      <c r="FK50" s="181"/>
      <c r="FL50" s="181"/>
      <c r="FM50" s="181"/>
      <c r="FN50" s="181"/>
      <c r="FO50" s="181"/>
      <c r="FP50" s="181"/>
      <c r="FQ50" s="181"/>
      <c r="FR50" s="181"/>
      <c r="FS50" s="181"/>
      <c r="FT50" s="181"/>
      <c r="FU50" s="181"/>
      <c r="FV50" s="181"/>
      <c r="FW50" s="181"/>
      <c r="FX50" s="181"/>
      <c r="FY50" s="181"/>
      <c r="FZ50" s="181"/>
      <c r="GA50" s="181"/>
      <c r="GB50" s="181"/>
      <c r="GC50" s="181"/>
      <c r="GD50" s="181"/>
      <c r="GE50" s="181"/>
      <c r="GF50" s="181"/>
      <c r="GG50" s="181"/>
      <c r="GH50" s="181"/>
      <c r="GI50" s="181"/>
      <c r="GJ50" s="181"/>
      <c r="GK50" s="181"/>
      <c r="GL50" s="181"/>
      <c r="GM50" s="181"/>
      <c r="GN50" s="181"/>
      <c r="GO50" s="181"/>
      <c r="GP50" s="181"/>
      <c r="GQ50" s="181"/>
      <c r="GR50" s="181"/>
      <c r="GS50" s="181"/>
      <c r="GT50" s="181"/>
      <c r="GU50" s="181"/>
      <c r="GV50" s="181"/>
      <c r="GW50" s="181"/>
      <c r="GX50" s="181"/>
      <c r="GY50" s="181"/>
      <c r="GZ50" s="181"/>
      <c r="HA50" s="181"/>
      <c r="HB50" s="181"/>
      <c r="HC50" s="181"/>
      <c r="HD50" s="181"/>
      <c r="HE50" s="181"/>
      <c r="HF50" s="181"/>
      <c r="HG50" s="181"/>
      <c r="HH50" s="181"/>
      <c r="HI50" s="181"/>
      <c r="HJ50" s="181"/>
      <c r="HK50" s="181"/>
      <c r="HL50" s="181"/>
      <c r="HM50" s="181"/>
      <c r="HN50" s="181"/>
      <c r="HO50" s="181"/>
      <c r="HP50" s="181"/>
      <c r="HQ50" s="181"/>
      <c r="HR50" s="181"/>
      <c r="HS50" s="181"/>
      <c r="HT50" s="181"/>
      <c r="HU50" s="181"/>
      <c r="HV50" s="181"/>
      <c r="HW50" s="181"/>
      <c r="HX50" s="181"/>
      <c r="HY50" s="181"/>
      <c r="HZ50" s="181"/>
      <c r="IA50" s="181"/>
      <c r="IB50" s="181"/>
      <c r="IC50" s="181"/>
      <c r="ID50" s="181"/>
      <c r="IE50" s="181"/>
      <c r="IF50" s="181"/>
      <c r="IG50" s="181"/>
      <c r="IH50" s="181"/>
      <c r="II50" s="181"/>
      <c r="IJ50" s="181"/>
      <c r="IK50" s="181"/>
      <c r="IL50" s="181"/>
      <c r="IM50" s="181"/>
      <c r="IN50" s="181"/>
      <c r="IO50" s="181"/>
      <c r="IP50" s="181"/>
      <c r="IQ50" s="181"/>
      <c r="IR50" s="181"/>
      <c r="IS50" s="181"/>
      <c r="IT50" s="181"/>
      <c r="IU50" s="181"/>
      <c r="IV50" s="181"/>
    </row>
    <row r="51" spans="1:256" s="1" customFormat="1" ht="22.5" x14ac:dyDescent="0.2">
      <c r="A51" s="344"/>
      <c r="B51" s="344"/>
      <c r="C51" s="95" t="s">
        <v>142</v>
      </c>
      <c r="D51" s="235" t="s">
        <v>206</v>
      </c>
      <c r="E51" s="235" t="s">
        <v>206</v>
      </c>
      <c r="F51" s="239" t="s">
        <v>24</v>
      </c>
      <c r="G51" s="239"/>
      <c r="H51" s="239"/>
      <c r="I51" s="239"/>
      <c r="J51" s="239"/>
      <c r="K51" s="239"/>
      <c r="L51" s="252">
        <v>8</v>
      </c>
      <c r="M51" s="255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  <c r="BF51" s="181"/>
      <c r="BG51" s="181"/>
      <c r="BH51" s="181"/>
      <c r="BI51" s="181"/>
      <c r="BJ51" s="181"/>
      <c r="BK51" s="181"/>
      <c r="BL51" s="181"/>
      <c r="BM51" s="181"/>
      <c r="BN51" s="181"/>
      <c r="BO51" s="181"/>
      <c r="BP51" s="181"/>
      <c r="BQ51" s="181"/>
      <c r="BR51" s="181"/>
      <c r="BS51" s="181"/>
      <c r="BT51" s="181"/>
      <c r="BU51" s="181"/>
      <c r="BV51" s="181"/>
      <c r="BW51" s="181"/>
      <c r="BX51" s="181"/>
      <c r="BY51" s="181"/>
      <c r="BZ51" s="181"/>
      <c r="CA51" s="181"/>
      <c r="CB51" s="181"/>
      <c r="CC51" s="181"/>
      <c r="CD51" s="181"/>
      <c r="CE51" s="181"/>
      <c r="CF51" s="181"/>
      <c r="CG51" s="181"/>
      <c r="CH51" s="181"/>
      <c r="CI51" s="181"/>
      <c r="CJ51" s="181"/>
      <c r="CK51" s="181"/>
      <c r="CL51" s="181"/>
      <c r="CM51" s="181"/>
      <c r="CN51" s="181"/>
      <c r="CO51" s="181"/>
      <c r="CP51" s="181"/>
      <c r="CQ51" s="181"/>
      <c r="CR51" s="181"/>
      <c r="CS51" s="181"/>
      <c r="CT51" s="181"/>
      <c r="CU51" s="181"/>
      <c r="CV51" s="181"/>
      <c r="CW51" s="181"/>
      <c r="CX51" s="181"/>
      <c r="CY51" s="181"/>
      <c r="CZ51" s="181"/>
      <c r="DA51" s="181"/>
      <c r="DB51" s="181"/>
      <c r="DC51" s="181"/>
      <c r="DD51" s="181"/>
      <c r="DE51" s="181"/>
      <c r="DF51" s="181"/>
      <c r="DG51" s="181"/>
      <c r="DH51" s="181"/>
      <c r="DI51" s="181"/>
      <c r="DJ51" s="181"/>
      <c r="DK51" s="181"/>
      <c r="DL51" s="181"/>
      <c r="DM51" s="181"/>
      <c r="DN51" s="181"/>
      <c r="DO51" s="181"/>
      <c r="DP51" s="181"/>
      <c r="DQ51" s="181"/>
      <c r="DR51" s="181"/>
      <c r="DS51" s="181"/>
      <c r="DT51" s="181"/>
      <c r="DU51" s="181"/>
      <c r="DV51" s="181"/>
      <c r="DW51" s="181"/>
      <c r="DX51" s="181"/>
      <c r="DY51" s="181"/>
      <c r="DZ51" s="181"/>
      <c r="EA51" s="181"/>
      <c r="EB51" s="181"/>
      <c r="EC51" s="181"/>
      <c r="ED51" s="181"/>
      <c r="EE51" s="181"/>
      <c r="EF51" s="181"/>
      <c r="EG51" s="181"/>
      <c r="EH51" s="181"/>
      <c r="EI51" s="181"/>
      <c r="EJ51" s="181"/>
      <c r="EK51" s="181"/>
      <c r="EL51" s="181"/>
      <c r="EM51" s="181"/>
      <c r="EN51" s="181"/>
      <c r="EO51" s="181"/>
      <c r="EP51" s="181"/>
      <c r="EQ51" s="181"/>
      <c r="ER51" s="181"/>
      <c r="ES51" s="181"/>
      <c r="ET51" s="181"/>
      <c r="EU51" s="181"/>
      <c r="EV51" s="181"/>
      <c r="EW51" s="181"/>
      <c r="EX51" s="181"/>
      <c r="EY51" s="181"/>
      <c r="EZ51" s="181"/>
      <c r="FA51" s="181"/>
      <c r="FB51" s="181"/>
      <c r="FC51" s="181"/>
      <c r="FD51" s="181"/>
      <c r="FE51" s="181"/>
      <c r="FF51" s="181"/>
      <c r="FG51" s="181"/>
      <c r="FH51" s="181"/>
      <c r="FI51" s="181"/>
      <c r="FJ51" s="181"/>
      <c r="FK51" s="181"/>
      <c r="FL51" s="181"/>
      <c r="FM51" s="181"/>
      <c r="FN51" s="181"/>
      <c r="FO51" s="181"/>
      <c r="FP51" s="181"/>
      <c r="FQ51" s="181"/>
      <c r="FR51" s="181"/>
      <c r="FS51" s="181"/>
      <c r="FT51" s="181"/>
      <c r="FU51" s="181"/>
      <c r="FV51" s="181"/>
      <c r="FW51" s="181"/>
      <c r="FX51" s="181"/>
      <c r="FY51" s="181"/>
      <c r="FZ51" s="181"/>
      <c r="GA51" s="181"/>
      <c r="GB51" s="181"/>
      <c r="GC51" s="181"/>
      <c r="GD51" s="181"/>
      <c r="GE51" s="181"/>
      <c r="GF51" s="181"/>
      <c r="GG51" s="181"/>
      <c r="GH51" s="181"/>
      <c r="GI51" s="181"/>
      <c r="GJ51" s="181"/>
      <c r="GK51" s="181"/>
      <c r="GL51" s="181"/>
      <c r="GM51" s="181"/>
      <c r="GN51" s="181"/>
      <c r="GO51" s="181"/>
      <c r="GP51" s="181"/>
      <c r="GQ51" s="181"/>
      <c r="GR51" s="181"/>
      <c r="GS51" s="181"/>
      <c r="GT51" s="181"/>
      <c r="GU51" s="181"/>
      <c r="GV51" s="181"/>
      <c r="GW51" s="181"/>
      <c r="GX51" s="181"/>
      <c r="GY51" s="181"/>
      <c r="GZ51" s="181"/>
      <c r="HA51" s="181"/>
      <c r="HB51" s="181"/>
      <c r="HC51" s="181"/>
      <c r="HD51" s="181"/>
      <c r="HE51" s="181"/>
      <c r="HF51" s="181"/>
      <c r="HG51" s="181"/>
      <c r="HH51" s="181"/>
      <c r="HI51" s="181"/>
      <c r="HJ51" s="181"/>
      <c r="HK51" s="181"/>
      <c r="HL51" s="181"/>
      <c r="HM51" s="181"/>
      <c r="HN51" s="181"/>
      <c r="HO51" s="181"/>
      <c r="HP51" s="181"/>
      <c r="HQ51" s="181"/>
      <c r="HR51" s="181"/>
      <c r="HS51" s="181"/>
      <c r="HT51" s="181"/>
      <c r="HU51" s="181"/>
      <c r="HV51" s="181"/>
      <c r="HW51" s="181"/>
      <c r="HX51" s="181"/>
      <c r="HY51" s="181"/>
      <c r="HZ51" s="181"/>
      <c r="IA51" s="181"/>
      <c r="IB51" s="181"/>
      <c r="IC51" s="181"/>
      <c r="ID51" s="181"/>
      <c r="IE51" s="181"/>
      <c r="IF51" s="181"/>
      <c r="IG51" s="181"/>
      <c r="IH51" s="181"/>
      <c r="II51" s="181"/>
      <c r="IJ51" s="181"/>
      <c r="IK51" s="181"/>
      <c r="IL51" s="181"/>
      <c r="IM51" s="181"/>
      <c r="IN51" s="181"/>
      <c r="IO51" s="181"/>
      <c r="IP51" s="181"/>
      <c r="IQ51" s="181"/>
      <c r="IR51" s="181"/>
      <c r="IS51" s="181"/>
      <c r="IT51" s="181"/>
      <c r="IU51" s="181"/>
      <c r="IV51" s="181"/>
    </row>
    <row r="52" spans="1:256" s="1" customFormat="1" ht="22.5" x14ac:dyDescent="0.2">
      <c r="A52" s="344"/>
      <c r="B52" s="344"/>
      <c r="C52" s="95" t="s">
        <v>142</v>
      </c>
      <c r="D52" s="235" t="s">
        <v>207</v>
      </c>
      <c r="E52" s="235" t="s">
        <v>207</v>
      </c>
      <c r="F52" s="240" t="s">
        <v>24</v>
      </c>
      <c r="G52" s="240"/>
      <c r="H52" s="240"/>
      <c r="I52" s="240"/>
      <c r="J52" s="240"/>
      <c r="K52" s="240"/>
      <c r="L52" s="253">
        <v>8</v>
      </c>
      <c r="M52" s="255"/>
      <c r="N52" s="181"/>
      <c r="O52" s="181"/>
      <c r="P52" s="181"/>
      <c r="Q52" s="181"/>
      <c r="R52" s="181"/>
      <c r="S52" s="181"/>
      <c r="T52" s="181"/>
      <c r="U52" s="181"/>
      <c r="V52" s="181"/>
      <c r="W52" s="181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181"/>
      <c r="AW52" s="181"/>
      <c r="AX52" s="181"/>
      <c r="AY52" s="181"/>
      <c r="AZ52" s="181"/>
      <c r="BA52" s="181"/>
      <c r="BB52" s="181"/>
      <c r="BC52" s="181"/>
      <c r="BD52" s="181"/>
      <c r="BE52" s="181"/>
      <c r="BF52" s="181"/>
      <c r="BG52" s="181"/>
      <c r="BH52" s="181"/>
      <c r="BI52" s="181"/>
      <c r="BJ52" s="181"/>
      <c r="BK52" s="181"/>
      <c r="BL52" s="181"/>
      <c r="BM52" s="181"/>
      <c r="BN52" s="181"/>
      <c r="BO52" s="181"/>
      <c r="BP52" s="181"/>
      <c r="BQ52" s="181"/>
      <c r="BR52" s="181"/>
      <c r="BS52" s="181"/>
      <c r="BT52" s="181"/>
      <c r="BU52" s="181"/>
      <c r="BV52" s="181"/>
      <c r="BW52" s="181"/>
      <c r="BX52" s="181"/>
      <c r="BY52" s="181"/>
      <c r="BZ52" s="181"/>
      <c r="CA52" s="181"/>
      <c r="CB52" s="181"/>
      <c r="CC52" s="181"/>
      <c r="CD52" s="181"/>
      <c r="CE52" s="181"/>
      <c r="CF52" s="181"/>
      <c r="CG52" s="181"/>
      <c r="CH52" s="181"/>
      <c r="CI52" s="181"/>
      <c r="CJ52" s="181"/>
      <c r="CK52" s="181"/>
      <c r="CL52" s="181"/>
      <c r="CM52" s="181"/>
      <c r="CN52" s="181"/>
      <c r="CO52" s="181"/>
      <c r="CP52" s="181"/>
      <c r="CQ52" s="181"/>
      <c r="CR52" s="181"/>
      <c r="CS52" s="181"/>
      <c r="CT52" s="181"/>
      <c r="CU52" s="181"/>
      <c r="CV52" s="181"/>
      <c r="CW52" s="181"/>
      <c r="CX52" s="181"/>
      <c r="CY52" s="181"/>
      <c r="CZ52" s="181"/>
      <c r="DA52" s="181"/>
      <c r="DB52" s="181"/>
      <c r="DC52" s="181"/>
      <c r="DD52" s="181"/>
      <c r="DE52" s="181"/>
      <c r="DF52" s="181"/>
      <c r="DG52" s="181"/>
      <c r="DH52" s="181"/>
      <c r="DI52" s="181"/>
      <c r="DJ52" s="181"/>
      <c r="DK52" s="181"/>
      <c r="DL52" s="181"/>
      <c r="DM52" s="181"/>
      <c r="DN52" s="181"/>
      <c r="DO52" s="181"/>
      <c r="DP52" s="181"/>
      <c r="DQ52" s="181"/>
      <c r="DR52" s="181"/>
      <c r="DS52" s="181"/>
      <c r="DT52" s="181"/>
      <c r="DU52" s="181"/>
      <c r="DV52" s="181"/>
      <c r="DW52" s="181"/>
      <c r="DX52" s="181"/>
      <c r="DY52" s="181"/>
      <c r="DZ52" s="181"/>
      <c r="EA52" s="181"/>
      <c r="EB52" s="181"/>
      <c r="EC52" s="181"/>
      <c r="ED52" s="181"/>
      <c r="EE52" s="181"/>
      <c r="EF52" s="181"/>
      <c r="EG52" s="181"/>
      <c r="EH52" s="181"/>
      <c r="EI52" s="181"/>
      <c r="EJ52" s="181"/>
      <c r="EK52" s="181"/>
      <c r="EL52" s="181"/>
      <c r="EM52" s="181"/>
      <c r="EN52" s="181"/>
      <c r="EO52" s="181"/>
      <c r="EP52" s="181"/>
      <c r="EQ52" s="181"/>
      <c r="ER52" s="181"/>
      <c r="ES52" s="181"/>
      <c r="ET52" s="181"/>
      <c r="EU52" s="181"/>
      <c r="EV52" s="181"/>
      <c r="EW52" s="181"/>
      <c r="EX52" s="181"/>
      <c r="EY52" s="181"/>
      <c r="EZ52" s="181"/>
      <c r="FA52" s="181"/>
      <c r="FB52" s="181"/>
      <c r="FC52" s="181"/>
      <c r="FD52" s="181"/>
      <c r="FE52" s="181"/>
      <c r="FF52" s="181"/>
      <c r="FG52" s="181"/>
      <c r="FH52" s="181"/>
      <c r="FI52" s="181"/>
      <c r="FJ52" s="181"/>
      <c r="FK52" s="181"/>
      <c r="FL52" s="181"/>
      <c r="FM52" s="181"/>
      <c r="FN52" s="181"/>
      <c r="FO52" s="181"/>
      <c r="FP52" s="181"/>
      <c r="FQ52" s="181"/>
      <c r="FR52" s="181"/>
      <c r="FS52" s="181"/>
      <c r="FT52" s="181"/>
      <c r="FU52" s="181"/>
      <c r="FV52" s="181"/>
      <c r="FW52" s="181"/>
      <c r="FX52" s="181"/>
      <c r="FY52" s="181"/>
      <c r="FZ52" s="181"/>
      <c r="GA52" s="181"/>
      <c r="GB52" s="181"/>
      <c r="GC52" s="181"/>
      <c r="GD52" s="181"/>
      <c r="GE52" s="181"/>
      <c r="GF52" s="181"/>
      <c r="GG52" s="181"/>
      <c r="GH52" s="181"/>
      <c r="GI52" s="181"/>
      <c r="GJ52" s="181"/>
      <c r="GK52" s="181"/>
      <c r="GL52" s="181"/>
      <c r="GM52" s="181"/>
      <c r="GN52" s="181"/>
      <c r="GO52" s="181"/>
      <c r="GP52" s="181"/>
      <c r="GQ52" s="181"/>
      <c r="GR52" s="181"/>
      <c r="GS52" s="181"/>
      <c r="GT52" s="181"/>
      <c r="GU52" s="181"/>
      <c r="GV52" s="181"/>
      <c r="GW52" s="181"/>
      <c r="GX52" s="181"/>
      <c r="GY52" s="181"/>
      <c r="GZ52" s="181"/>
      <c r="HA52" s="181"/>
      <c r="HB52" s="181"/>
      <c r="HC52" s="181"/>
      <c r="HD52" s="181"/>
      <c r="HE52" s="181"/>
      <c r="HF52" s="181"/>
      <c r="HG52" s="181"/>
      <c r="HH52" s="181"/>
      <c r="HI52" s="181"/>
      <c r="HJ52" s="181"/>
      <c r="HK52" s="181"/>
      <c r="HL52" s="181"/>
      <c r="HM52" s="181"/>
      <c r="HN52" s="181"/>
      <c r="HO52" s="181"/>
      <c r="HP52" s="181"/>
      <c r="HQ52" s="181"/>
      <c r="HR52" s="181"/>
      <c r="HS52" s="181"/>
      <c r="HT52" s="181"/>
      <c r="HU52" s="181"/>
      <c r="HV52" s="181"/>
      <c r="HW52" s="181"/>
      <c r="HX52" s="181"/>
      <c r="HY52" s="181"/>
      <c r="HZ52" s="181"/>
      <c r="IA52" s="181"/>
      <c r="IB52" s="181"/>
      <c r="IC52" s="181"/>
      <c r="ID52" s="181"/>
      <c r="IE52" s="181"/>
      <c r="IF52" s="181"/>
      <c r="IG52" s="181"/>
      <c r="IH52" s="181"/>
      <c r="II52" s="181"/>
      <c r="IJ52" s="181"/>
      <c r="IK52" s="181"/>
      <c r="IL52" s="181"/>
      <c r="IM52" s="181"/>
      <c r="IN52" s="181"/>
      <c r="IO52" s="181"/>
      <c r="IP52" s="181"/>
      <c r="IQ52" s="181"/>
      <c r="IR52" s="181"/>
      <c r="IS52" s="181"/>
      <c r="IT52" s="181"/>
      <c r="IU52" s="181"/>
      <c r="IV52" s="181"/>
    </row>
    <row r="53" spans="1:256" s="1" customFormat="1" x14ac:dyDescent="0.2">
      <c r="A53" s="344"/>
      <c r="B53" s="344"/>
      <c r="C53" s="241" t="s">
        <v>297</v>
      </c>
      <c r="D53" s="235" t="s">
        <v>210</v>
      </c>
      <c r="E53" s="235" t="s">
        <v>210</v>
      </c>
      <c r="F53" s="240" t="s">
        <v>24</v>
      </c>
      <c r="G53" s="235"/>
      <c r="H53" s="235"/>
      <c r="I53" s="235"/>
      <c r="J53" s="235"/>
      <c r="K53" s="235"/>
      <c r="L53" s="253">
        <v>2</v>
      </c>
      <c r="M53" s="241"/>
      <c r="N53" s="181"/>
      <c r="O53" s="181"/>
      <c r="P53" s="181"/>
      <c r="Q53" s="181"/>
      <c r="R53" s="181"/>
      <c r="S53" s="181"/>
      <c r="T53" s="181"/>
      <c r="U53" s="181"/>
      <c r="V53" s="181"/>
      <c r="W53" s="181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  <c r="AK53" s="181"/>
      <c r="AL53" s="181"/>
      <c r="AM53" s="181"/>
      <c r="AN53" s="181"/>
      <c r="AO53" s="181"/>
      <c r="AP53" s="181"/>
      <c r="AQ53" s="181"/>
      <c r="AR53" s="181"/>
      <c r="AS53" s="181"/>
      <c r="AT53" s="181"/>
      <c r="AU53" s="181"/>
      <c r="AV53" s="181"/>
      <c r="AW53" s="181"/>
      <c r="AX53" s="181"/>
      <c r="AY53" s="181"/>
      <c r="AZ53" s="181"/>
      <c r="BA53" s="181"/>
      <c r="BB53" s="181"/>
      <c r="BC53" s="181"/>
      <c r="BD53" s="181"/>
      <c r="BE53" s="181"/>
      <c r="BF53" s="181"/>
      <c r="BG53" s="181"/>
      <c r="BH53" s="181"/>
      <c r="BI53" s="181"/>
      <c r="BJ53" s="181"/>
      <c r="BK53" s="181"/>
      <c r="BL53" s="181"/>
      <c r="BM53" s="181"/>
      <c r="BN53" s="181"/>
      <c r="BO53" s="181"/>
      <c r="BP53" s="181"/>
      <c r="BQ53" s="181"/>
      <c r="BR53" s="181"/>
      <c r="BS53" s="181"/>
      <c r="BT53" s="181"/>
      <c r="BU53" s="181"/>
      <c r="BV53" s="181"/>
      <c r="BW53" s="181"/>
      <c r="BX53" s="181"/>
      <c r="BY53" s="181"/>
      <c r="BZ53" s="181"/>
      <c r="CA53" s="181"/>
      <c r="CB53" s="181"/>
      <c r="CC53" s="181"/>
      <c r="CD53" s="181"/>
      <c r="CE53" s="181"/>
      <c r="CF53" s="181"/>
      <c r="CG53" s="181"/>
      <c r="CH53" s="181"/>
      <c r="CI53" s="181"/>
      <c r="CJ53" s="181"/>
      <c r="CK53" s="181"/>
      <c r="CL53" s="181"/>
      <c r="CM53" s="181"/>
      <c r="CN53" s="181"/>
      <c r="CO53" s="181"/>
      <c r="CP53" s="181"/>
      <c r="CQ53" s="181"/>
      <c r="CR53" s="181"/>
      <c r="CS53" s="181"/>
      <c r="CT53" s="181"/>
      <c r="CU53" s="181"/>
      <c r="CV53" s="181"/>
      <c r="CW53" s="181"/>
      <c r="CX53" s="181"/>
      <c r="CY53" s="181"/>
      <c r="CZ53" s="181"/>
      <c r="DA53" s="181"/>
      <c r="DB53" s="181"/>
      <c r="DC53" s="181"/>
      <c r="DD53" s="181"/>
      <c r="DE53" s="181"/>
      <c r="DF53" s="181"/>
      <c r="DG53" s="181"/>
      <c r="DH53" s="181"/>
      <c r="DI53" s="181"/>
      <c r="DJ53" s="181"/>
      <c r="DK53" s="181"/>
      <c r="DL53" s="181"/>
      <c r="DM53" s="181"/>
      <c r="DN53" s="181"/>
      <c r="DO53" s="181"/>
      <c r="DP53" s="181"/>
      <c r="DQ53" s="181"/>
      <c r="DR53" s="181"/>
      <c r="DS53" s="181"/>
      <c r="DT53" s="181"/>
      <c r="DU53" s="181"/>
      <c r="DV53" s="181"/>
      <c r="DW53" s="181"/>
      <c r="DX53" s="181"/>
      <c r="DY53" s="181"/>
      <c r="DZ53" s="181"/>
      <c r="EA53" s="181"/>
      <c r="EB53" s="181"/>
      <c r="EC53" s="181"/>
      <c r="ED53" s="181"/>
      <c r="EE53" s="181"/>
      <c r="EF53" s="181"/>
      <c r="EG53" s="181"/>
      <c r="EH53" s="181"/>
      <c r="EI53" s="181"/>
      <c r="EJ53" s="181"/>
      <c r="EK53" s="181"/>
      <c r="EL53" s="181"/>
      <c r="EM53" s="181"/>
      <c r="EN53" s="181"/>
      <c r="EO53" s="181"/>
      <c r="EP53" s="181"/>
      <c r="EQ53" s="181"/>
      <c r="ER53" s="181"/>
      <c r="ES53" s="181"/>
      <c r="ET53" s="181"/>
      <c r="EU53" s="181"/>
      <c r="EV53" s="181"/>
      <c r="EW53" s="181"/>
      <c r="EX53" s="181"/>
      <c r="EY53" s="181"/>
      <c r="EZ53" s="181"/>
      <c r="FA53" s="181"/>
      <c r="FB53" s="181"/>
      <c r="FC53" s="181"/>
      <c r="FD53" s="181"/>
      <c r="FE53" s="181"/>
      <c r="FF53" s="181"/>
      <c r="FG53" s="181"/>
      <c r="FH53" s="181"/>
      <c r="FI53" s="181"/>
      <c r="FJ53" s="181"/>
      <c r="FK53" s="181"/>
      <c r="FL53" s="181"/>
      <c r="FM53" s="181"/>
      <c r="FN53" s="181"/>
      <c r="FO53" s="181"/>
      <c r="FP53" s="181"/>
      <c r="FQ53" s="181"/>
      <c r="FR53" s="181"/>
      <c r="FS53" s="181"/>
      <c r="FT53" s="181"/>
      <c r="FU53" s="181"/>
      <c r="FV53" s="181"/>
      <c r="FW53" s="181"/>
      <c r="FX53" s="181"/>
      <c r="FY53" s="181"/>
      <c r="FZ53" s="181"/>
      <c r="GA53" s="181"/>
      <c r="GB53" s="181"/>
      <c r="GC53" s="181"/>
      <c r="GD53" s="181"/>
      <c r="GE53" s="181"/>
      <c r="GF53" s="181"/>
      <c r="GG53" s="181"/>
      <c r="GH53" s="181"/>
      <c r="GI53" s="181"/>
      <c r="GJ53" s="181"/>
      <c r="GK53" s="181"/>
      <c r="GL53" s="181"/>
      <c r="GM53" s="181"/>
      <c r="GN53" s="181"/>
      <c r="GO53" s="181"/>
      <c r="GP53" s="181"/>
      <c r="GQ53" s="181"/>
      <c r="GR53" s="181"/>
      <c r="GS53" s="181"/>
      <c r="GT53" s="181"/>
      <c r="GU53" s="181"/>
      <c r="GV53" s="181"/>
      <c r="GW53" s="181"/>
      <c r="GX53" s="181"/>
      <c r="GY53" s="181"/>
      <c r="GZ53" s="181"/>
      <c r="HA53" s="181"/>
      <c r="HB53" s="181"/>
      <c r="HC53" s="181"/>
      <c r="HD53" s="181"/>
      <c r="HE53" s="181"/>
      <c r="HF53" s="181"/>
      <c r="HG53" s="181"/>
      <c r="HH53" s="181"/>
      <c r="HI53" s="181"/>
      <c r="HJ53" s="181"/>
      <c r="HK53" s="181"/>
      <c r="HL53" s="181"/>
      <c r="HM53" s="181"/>
      <c r="HN53" s="181"/>
      <c r="HO53" s="181"/>
      <c r="HP53" s="181"/>
      <c r="HQ53" s="181"/>
      <c r="HR53" s="181"/>
      <c r="HS53" s="181"/>
      <c r="HT53" s="181"/>
      <c r="HU53" s="181"/>
      <c r="HV53" s="181"/>
      <c r="HW53" s="181"/>
      <c r="HX53" s="181"/>
      <c r="HY53" s="181"/>
      <c r="HZ53" s="181"/>
      <c r="IA53" s="181"/>
      <c r="IB53" s="181"/>
      <c r="IC53" s="181"/>
      <c r="ID53" s="181"/>
      <c r="IE53" s="181"/>
      <c r="IF53" s="181"/>
      <c r="IG53" s="181"/>
      <c r="IH53" s="181"/>
      <c r="II53" s="181"/>
      <c r="IJ53" s="181"/>
      <c r="IK53" s="181"/>
      <c r="IL53" s="181"/>
      <c r="IM53" s="181"/>
      <c r="IN53" s="181"/>
      <c r="IO53" s="181"/>
      <c r="IP53" s="181"/>
      <c r="IQ53" s="181"/>
      <c r="IR53" s="181"/>
      <c r="IS53" s="181"/>
      <c r="IT53" s="181"/>
      <c r="IU53" s="181"/>
      <c r="IV53" s="181"/>
    </row>
    <row r="54" spans="1:256" s="179" customFormat="1" x14ac:dyDescent="0.2">
      <c r="A54" s="344"/>
      <c r="B54" s="344"/>
      <c r="C54" s="54" t="s">
        <v>298</v>
      </c>
      <c r="D54" s="235" t="s">
        <v>211</v>
      </c>
      <c r="E54" s="235" t="s">
        <v>211</v>
      </c>
      <c r="F54" s="240" t="s">
        <v>24</v>
      </c>
      <c r="G54" s="235"/>
      <c r="H54" s="235"/>
      <c r="I54" s="235"/>
      <c r="J54" s="235"/>
      <c r="K54" s="235"/>
      <c r="L54" s="253">
        <v>2</v>
      </c>
      <c r="M54" s="54"/>
      <c r="N54" s="180"/>
      <c r="O54" s="180"/>
      <c r="P54" s="180"/>
      <c r="Q54" s="180"/>
      <c r="R54" s="180"/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0"/>
      <c r="AD54" s="180"/>
      <c r="AE54" s="180"/>
      <c r="AF54" s="180"/>
      <c r="AG54" s="180"/>
      <c r="AH54" s="180"/>
      <c r="AI54" s="180"/>
      <c r="AJ54" s="180"/>
      <c r="AK54" s="180"/>
      <c r="AL54" s="180"/>
      <c r="AM54" s="180"/>
      <c r="AN54" s="180"/>
      <c r="AO54" s="180"/>
      <c r="AP54" s="180"/>
      <c r="AQ54" s="180"/>
      <c r="AR54" s="180"/>
      <c r="AS54" s="180"/>
      <c r="AT54" s="180"/>
      <c r="AU54" s="180"/>
      <c r="AV54" s="180"/>
      <c r="AW54" s="180"/>
      <c r="AX54" s="180"/>
      <c r="AY54" s="180"/>
      <c r="AZ54" s="180"/>
      <c r="BA54" s="180"/>
      <c r="BB54" s="180"/>
      <c r="BC54" s="180"/>
      <c r="BD54" s="180"/>
      <c r="BE54" s="180"/>
      <c r="BF54" s="180"/>
      <c r="BG54" s="180"/>
      <c r="BH54" s="180"/>
      <c r="BI54" s="180"/>
      <c r="BJ54" s="180"/>
      <c r="BK54" s="180"/>
      <c r="BL54" s="180"/>
      <c r="BM54" s="180"/>
      <c r="BN54" s="180"/>
      <c r="BO54" s="180"/>
      <c r="BP54" s="180"/>
      <c r="BQ54" s="180"/>
      <c r="BR54" s="180"/>
      <c r="BS54" s="180"/>
      <c r="BT54" s="180"/>
      <c r="BU54" s="180"/>
      <c r="BV54" s="180"/>
      <c r="BW54" s="180"/>
      <c r="BX54" s="180"/>
      <c r="BY54" s="180"/>
      <c r="BZ54" s="180"/>
      <c r="CA54" s="180"/>
      <c r="CB54" s="180"/>
      <c r="CC54" s="180"/>
      <c r="CD54" s="180"/>
      <c r="CE54" s="180"/>
      <c r="CF54" s="180"/>
      <c r="CG54" s="180"/>
      <c r="CH54" s="180"/>
      <c r="CI54" s="180"/>
      <c r="CJ54" s="180"/>
      <c r="CK54" s="180"/>
      <c r="CL54" s="180"/>
      <c r="CM54" s="180"/>
      <c r="CN54" s="180"/>
      <c r="CO54" s="180"/>
      <c r="CP54" s="180"/>
      <c r="CQ54" s="180"/>
      <c r="CR54" s="180"/>
      <c r="CS54" s="180"/>
      <c r="CT54" s="180"/>
      <c r="CU54" s="180"/>
      <c r="CV54" s="180"/>
      <c r="CW54" s="180"/>
      <c r="CX54" s="180"/>
      <c r="CY54" s="180"/>
      <c r="CZ54" s="180"/>
      <c r="DA54" s="180"/>
      <c r="DB54" s="180"/>
      <c r="DC54" s="180"/>
      <c r="DD54" s="180"/>
      <c r="DE54" s="180"/>
      <c r="DF54" s="180"/>
      <c r="DG54" s="180"/>
      <c r="DH54" s="180"/>
      <c r="DI54" s="180"/>
      <c r="DJ54" s="180"/>
      <c r="DK54" s="180"/>
      <c r="DL54" s="180"/>
      <c r="DM54" s="180"/>
      <c r="DN54" s="180"/>
      <c r="DO54" s="180"/>
      <c r="DP54" s="180"/>
      <c r="DQ54" s="180"/>
      <c r="DR54" s="180"/>
      <c r="DS54" s="180"/>
      <c r="DT54" s="180"/>
      <c r="DU54" s="180"/>
      <c r="DV54" s="180"/>
      <c r="DW54" s="180"/>
      <c r="DX54" s="180"/>
      <c r="DY54" s="180"/>
      <c r="DZ54" s="180"/>
      <c r="EA54" s="180"/>
      <c r="EB54" s="180"/>
      <c r="EC54" s="180"/>
      <c r="ED54" s="180"/>
      <c r="EE54" s="180"/>
      <c r="EF54" s="180"/>
      <c r="EG54" s="180"/>
      <c r="EH54" s="180"/>
      <c r="EI54" s="180"/>
      <c r="EJ54" s="180"/>
      <c r="EK54" s="180"/>
      <c r="EL54" s="180"/>
      <c r="EM54" s="180"/>
      <c r="EN54" s="180"/>
      <c r="EO54" s="180"/>
      <c r="EP54" s="180"/>
      <c r="EQ54" s="180"/>
      <c r="ER54" s="180"/>
      <c r="ES54" s="180"/>
      <c r="ET54" s="180"/>
      <c r="EU54" s="180"/>
      <c r="EV54" s="180"/>
      <c r="EW54" s="180"/>
      <c r="EX54" s="180"/>
      <c r="EY54" s="180"/>
      <c r="EZ54" s="180"/>
      <c r="FA54" s="180"/>
      <c r="FB54" s="180"/>
      <c r="FC54" s="180"/>
      <c r="FD54" s="180"/>
      <c r="FE54" s="180"/>
      <c r="FF54" s="180"/>
      <c r="FG54" s="180"/>
      <c r="FH54" s="180"/>
      <c r="FI54" s="180"/>
      <c r="FJ54" s="180"/>
      <c r="FK54" s="180"/>
      <c r="FL54" s="180"/>
      <c r="FM54" s="180"/>
      <c r="FN54" s="180"/>
      <c r="FO54" s="180"/>
      <c r="FP54" s="180"/>
      <c r="FQ54" s="180"/>
      <c r="FR54" s="180"/>
      <c r="FS54" s="180"/>
      <c r="FT54" s="180"/>
      <c r="FU54" s="180"/>
      <c r="FV54" s="180"/>
      <c r="FW54" s="180"/>
      <c r="FX54" s="180"/>
      <c r="FY54" s="180"/>
      <c r="FZ54" s="180"/>
      <c r="GA54" s="180"/>
      <c r="GB54" s="180"/>
      <c r="GC54" s="180"/>
      <c r="GD54" s="180"/>
      <c r="GE54" s="180"/>
      <c r="GF54" s="180"/>
      <c r="GG54" s="180"/>
      <c r="GH54" s="180"/>
      <c r="GI54" s="180"/>
      <c r="GJ54" s="180"/>
      <c r="GK54" s="180"/>
      <c r="GL54" s="180"/>
      <c r="GM54" s="180"/>
      <c r="GN54" s="180"/>
      <c r="GO54" s="180"/>
      <c r="GP54" s="180"/>
      <c r="GQ54" s="180"/>
      <c r="GR54" s="180"/>
      <c r="GS54" s="180"/>
      <c r="GT54" s="180"/>
      <c r="GU54" s="180"/>
      <c r="GV54" s="180"/>
      <c r="GW54" s="180"/>
      <c r="GX54" s="180"/>
      <c r="GY54" s="180"/>
      <c r="GZ54" s="180"/>
      <c r="HA54" s="180"/>
      <c r="HB54" s="180"/>
      <c r="HC54" s="180"/>
      <c r="HD54" s="180"/>
      <c r="HE54" s="180"/>
      <c r="HF54" s="180"/>
      <c r="HG54" s="180"/>
      <c r="HH54" s="180"/>
      <c r="HI54" s="180"/>
      <c r="HJ54" s="180"/>
      <c r="HK54" s="180"/>
      <c r="HL54" s="180"/>
      <c r="HM54" s="180"/>
      <c r="HN54" s="180"/>
      <c r="HO54" s="180"/>
      <c r="HP54" s="180"/>
      <c r="HQ54" s="180"/>
      <c r="HR54" s="180"/>
      <c r="HS54" s="180"/>
      <c r="HT54" s="180"/>
      <c r="HU54" s="180"/>
      <c r="HV54" s="180"/>
      <c r="HW54" s="180"/>
      <c r="HX54" s="180"/>
      <c r="HY54" s="180"/>
      <c r="HZ54" s="180"/>
      <c r="IA54" s="180"/>
      <c r="IB54" s="180"/>
      <c r="IC54" s="180"/>
      <c r="ID54" s="180"/>
      <c r="IE54" s="180"/>
      <c r="IF54" s="180"/>
      <c r="IG54" s="180"/>
      <c r="IH54" s="180"/>
      <c r="II54" s="180"/>
      <c r="IJ54" s="180"/>
      <c r="IK54" s="180"/>
      <c r="IL54" s="180"/>
      <c r="IM54" s="180"/>
      <c r="IN54" s="180"/>
      <c r="IO54" s="180"/>
      <c r="IP54" s="180"/>
      <c r="IQ54" s="180"/>
      <c r="IR54" s="180"/>
      <c r="IS54" s="180"/>
      <c r="IT54" s="180"/>
      <c r="IU54" s="180"/>
      <c r="IV54" s="180"/>
    </row>
    <row r="55" spans="1:256" s="1" customFormat="1" ht="15.75" thickBot="1" x14ac:dyDescent="0.25">
      <c r="A55" s="344"/>
      <c r="B55" s="344"/>
      <c r="C55" s="241" t="s">
        <v>296</v>
      </c>
      <c r="D55" s="239" t="s">
        <v>212</v>
      </c>
      <c r="E55" s="239" t="s">
        <v>212</v>
      </c>
      <c r="F55" s="239" t="s">
        <v>23</v>
      </c>
      <c r="G55" s="239"/>
      <c r="H55" s="239"/>
      <c r="I55" s="239"/>
      <c r="J55" s="239"/>
      <c r="K55" s="239"/>
      <c r="L55" s="254">
        <v>2</v>
      </c>
      <c r="M55" s="257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1"/>
      <c r="AH55" s="181"/>
      <c r="AI55" s="181"/>
      <c r="AJ55" s="181"/>
      <c r="AK55" s="181"/>
      <c r="AL55" s="181"/>
      <c r="AM55" s="181"/>
      <c r="AN55" s="181"/>
      <c r="AO55" s="181"/>
      <c r="AP55" s="181"/>
      <c r="AQ55" s="181"/>
      <c r="AR55" s="181"/>
      <c r="AS55" s="181"/>
      <c r="AT55" s="181"/>
      <c r="AU55" s="181"/>
      <c r="AV55" s="181"/>
      <c r="AW55" s="181"/>
      <c r="AX55" s="181"/>
      <c r="AY55" s="181"/>
      <c r="AZ55" s="181"/>
      <c r="BA55" s="181"/>
      <c r="BB55" s="181"/>
      <c r="BC55" s="181"/>
      <c r="BD55" s="181"/>
      <c r="BE55" s="181"/>
      <c r="BF55" s="181"/>
      <c r="BG55" s="181"/>
      <c r="BH55" s="181"/>
      <c r="BI55" s="181"/>
      <c r="BJ55" s="181"/>
      <c r="BK55" s="181"/>
      <c r="BL55" s="181"/>
      <c r="BM55" s="181"/>
      <c r="BN55" s="181"/>
      <c r="BO55" s="181"/>
      <c r="BP55" s="181"/>
      <c r="BQ55" s="181"/>
      <c r="BR55" s="181"/>
      <c r="BS55" s="181"/>
      <c r="BT55" s="181"/>
      <c r="BU55" s="181"/>
      <c r="BV55" s="181"/>
      <c r="BW55" s="181"/>
      <c r="BX55" s="181"/>
      <c r="BY55" s="181"/>
      <c r="BZ55" s="181"/>
      <c r="CA55" s="181"/>
      <c r="CB55" s="181"/>
      <c r="CC55" s="181"/>
      <c r="CD55" s="181"/>
      <c r="CE55" s="181"/>
      <c r="CF55" s="181"/>
      <c r="CG55" s="181"/>
      <c r="CH55" s="181"/>
      <c r="CI55" s="181"/>
      <c r="CJ55" s="181"/>
      <c r="CK55" s="181"/>
      <c r="CL55" s="181"/>
      <c r="CM55" s="181"/>
      <c r="CN55" s="181"/>
      <c r="CO55" s="181"/>
      <c r="CP55" s="181"/>
      <c r="CQ55" s="181"/>
      <c r="CR55" s="181"/>
      <c r="CS55" s="181"/>
      <c r="CT55" s="181"/>
      <c r="CU55" s="181"/>
      <c r="CV55" s="181"/>
      <c r="CW55" s="181"/>
      <c r="CX55" s="181"/>
      <c r="CY55" s="181"/>
      <c r="CZ55" s="181"/>
      <c r="DA55" s="181"/>
      <c r="DB55" s="181"/>
      <c r="DC55" s="181"/>
      <c r="DD55" s="181"/>
      <c r="DE55" s="181"/>
      <c r="DF55" s="181"/>
      <c r="DG55" s="181"/>
      <c r="DH55" s="181"/>
      <c r="DI55" s="181"/>
      <c r="DJ55" s="181"/>
      <c r="DK55" s="181"/>
      <c r="DL55" s="181"/>
      <c r="DM55" s="181"/>
      <c r="DN55" s="181"/>
      <c r="DO55" s="181"/>
      <c r="DP55" s="181"/>
      <c r="DQ55" s="181"/>
      <c r="DR55" s="181"/>
      <c r="DS55" s="181"/>
      <c r="DT55" s="181"/>
      <c r="DU55" s="181"/>
      <c r="DV55" s="181"/>
      <c r="DW55" s="181"/>
      <c r="DX55" s="181"/>
      <c r="DY55" s="181"/>
      <c r="DZ55" s="181"/>
      <c r="EA55" s="181"/>
      <c r="EB55" s="181"/>
      <c r="EC55" s="181"/>
      <c r="ED55" s="181"/>
      <c r="EE55" s="181"/>
      <c r="EF55" s="181"/>
      <c r="EG55" s="181"/>
      <c r="EH55" s="181"/>
      <c r="EI55" s="181"/>
      <c r="EJ55" s="181"/>
      <c r="EK55" s="181"/>
      <c r="EL55" s="181"/>
      <c r="EM55" s="181"/>
      <c r="EN55" s="181"/>
      <c r="EO55" s="181"/>
      <c r="EP55" s="181"/>
      <c r="EQ55" s="181"/>
      <c r="ER55" s="181"/>
      <c r="ES55" s="181"/>
      <c r="ET55" s="181"/>
      <c r="EU55" s="181"/>
      <c r="EV55" s="181"/>
      <c r="EW55" s="181"/>
      <c r="EX55" s="181"/>
      <c r="EY55" s="181"/>
      <c r="EZ55" s="181"/>
      <c r="FA55" s="181"/>
      <c r="FB55" s="181"/>
      <c r="FC55" s="181"/>
      <c r="FD55" s="181"/>
      <c r="FE55" s="181"/>
      <c r="FF55" s="181"/>
      <c r="FG55" s="181"/>
      <c r="FH55" s="181"/>
      <c r="FI55" s="181"/>
      <c r="FJ55" s="181"/>
      <c r="FK55" s="181"/>
      <c r="FL55" s="181"/>
      <c r="FM55" s="181"/>
      <c r="FN55" s="181"/>
      <c r="FO55" s="181"/>
      <c r="FP55" s="181"/>
      <c r="FQ55" s="181"/>
      <c r="FR55" s="181"/>
      <c r="FS55" s="181"/>
      <c r="FT55" s="181"/>
      <c r="FU55" s="181"/>
      <c r="FV55" s="181"/>
      <c r="FW55" s="181"/>
      <c r="FX55" s="181"/>
      <c r="FY55" s="181"/>
      <c r="FZ55" s="181"/>
      <c r="GA55" s="181"/>
      <c r="GB55" s="181"/>
      <c r="GC55" s="181"/>
      <c r="GD55" s="181"/>
      <c r="GE55" s="181"/>
      <c r="GF55" s="181"/>
      <c r="GG55" s="181"/>
      <c r="GH55" s="181"/>
      <c r="GI55" s="181"/>
      <c r="GJ55" s="181"/>
      <c r="GK55" s="181"/>
      <c r="GL55" s="181"/>
      <c r="GM55" s="181"/>
      <c r="GN55" s="181"/>
      <c r="GO55" s="181"/>
      <c r="GP55" s="181"/>
      <c r="GQ55" s="181"/>
      <c r="GR55" s="181"/>
      <c r="GS55" s="181"/>
      <c r="GT55" s="181"/>
      <c r="GU55" s="181"/>
      <c r="GV55" s="181"/>
      <c r="GW55" s="181"/>
      <c r="GX55" s="181"/>
      <c r="GY55" s="181"/>
      <c r="GZ55" s="181"/>
      <c r="HA55" s="181"/>
      <c r="HB55" s="181"/>
      <c r="HC55" s="181"/>
      <c r="HD55" s="181"/>
      <c r="HE55" s="181"/>
      <c r="HF55" s="181"/>
      <c r="HG55" s="181"/>
      <c r="HH55" s="181"/>
      <c r="HI55" s="181"/>
      <c r="HJ55" s="181"/>
      <c r="HK55" s="181"/>
      <c r="HL55" s="181"/>
      <c r="HM55" s="181"/>
      <c r="HN55" s="181"/>
      <c r="HO55" s="181"/>
      <c r="HP55" s="181"/>
      <c r="HQ55" s="181"/>
      <c r="HR55" s="181"/>
      <c r="HS55" s="181"/>
      <c r="HT55" s="181"/>
      <c r="HU55" s="181"/>
      <c r="HV55" s="181"/>
      <c r="HW55" s="181"/>
      <c r="HX55" s="181"/>
      <c r="HY55" s="181"/>
      <c r="HZ55" s="181"/>
      <c r="IA55" s="181"/>
      <c r="IB55" s="181"/>
      <c r="IC55" s="181"/>
      <c r="ID55" s="181"/>
      <c r="IE55" s="181"/>
      <c r="IF55" s="181"/>
      <c r="IG55" s="181"/>
      <c r="IH55" s="181"/>
      <c r="II55" s="181"/>
      <c r="IJ55" s="181"/>
      <c r="IK55" s="181"/>
      <c r="IL55" s="181"/>
      <c r="IM55" s="181"/>
      <c r="IN55" s="181"/>
      <c r="IO55" s="181"/>
      <c r="IP55" s="181"/>
      <c r="IQ55" s="181"/>
      <c r="IR55" s="181"/>
      <c r="IS55" s="181"/>
      <c r="IT55" s="181"/>
      <c r="IU55" s="181"/>
      <c r="IV55" s="181"/>
    </row>
    <row r="56" spans="1:256" ht="45.75" customHeight="1" thickTop="1" thickBot="1" x14ac:dyDescent="0.25">
      <c r="A56" s="344"/>
      <c r="B56" s="133" t="s">
        <v>163</v>
      </c>
      <c r="C56" s="134" t="s">
        <v>161</v>
      </c>
      <c r="D56" s="242" t="s">
        <v>158</v>
      </c>
      <c r="E56" s="243" t="s">
        <v>162</v>
      </c>
      <c r="F56" s="244" t="s">
        <v>166</v>
      </c>
      <c r="G56" s="245"/>
      <c r="H56" s="246"/>
      <c r="I56" s="245">
        <f>G56-H56</f>
        <v>0</v>
      </c>
      <c r="J56" s="245">
        <v>2</v>
      </c>
      <c r="K56" s="247">
        <f>H56+J56</f>
        <v>2</v>
      </c>
      <c r="L56" s="250">
        <v>6</v>
      </c>
      <c r="M56" s="248"/>
    </row>
    <row r="57" spans="1:256" ht="57" thickTop="1" x14ac:dyDescent="0.2">
      <c r="A57" s="344"/>
      <c r="B57" s="343" t="s">
        <v>101</v>
      </c>
      <c r="C57" s="135" t="s">
        <v>299</v>
      </c>
      <c r="D57" s="136" t="s">
        <v>159</v>
      </c>
      <c r="E57" s="49" t="s">
        <v>300</v>
      </c>
      <c r="F57" s="108" t="s">
        <v>24</v>
      </c>
      <c r="G57" s="119">
        <v>20</v>
      </c>
      <c r="H57" s="119">
        <v>20</v>
      </c>
      <c r="I57" s="108">
        <f>G57-H57</f>
        <v>0</v>
      </c>
      <c r="J57" s="120"/>
      <c r="K57" s="108">
        <f>H57+J57</f>
        <v>20</v>
      </c>
      <c r="L57" s="249">
        <v>50</v>
      </c>
      <c r="M57" s="121"/>
    </row>
    <row r="58" spans="1:256" ht="56.25" x14ac:dyDescent="0.2">
      <c r="A58" s="344"/>
      <c r="B58" s="344"/>
      <c r="C58" s="48" t="s">
        <v>143</v>
      </c>
      <c r="D58" s="49" t="s">
        <v>106</v>
      </c>
      <c r="E58" s="49" t="s">
        <v>144</v>
      </c>
      <c r="F58" s="49" t="s">
        <v>24</v>
      </c>
      <c r="G58" s="122">
        <v>20</v>
      </c>
      <c r="H58" s="122">
        <v>20</v>
      </c>
      <c r="I58" s="49">
        <f>G58-H58</f>
        <v>0</v>
      </c>
      <c r="J58" s="123"/>
      <c r="K58" s="49">
        <f>H58+J58</f>
        <v>20</v>
      </c>
      <c r="L58" s="74">
        <v>80</v>
      </c>
      <c r="M58" s="124"/>
    </row>
    <row r="59" spans="1:256" ht="56.25" x14ac:dyDescent="0.2">
      <c r="A59" s="344"/>
      <c r="B59" s="344"/>
      <c r="C59" s="48" t="s">
        <v>145</v>
      </c>
      <c r="D59" s="49" t="s">
        <v>34</v>
      </c>
      <c r="E59" s="49" t="s">
        <v>146</v>
      </c>
      <c r="F59" s="49" t="s">
        <v>24</v>
      </c>
      <c r="G59" s="122">
        <v>20</v>
      </c>
      <c r="H59" s="122">
        <v>20</v>
      </c>
      <c r="I59" s="49">
        <f>G59-H59</f>
        <v>0</v>
      </c>
      <c r="J59" s="123"/>
      <c r="K59" s="49">
        <f>H59+J59</f>
        <v>20</v>
      </c>
      <c r="L59" s="74">
        <v>80</v>
      </c>
      <c r="M59" s="124"/>
    </row>
    <row r="60" spans="1:256" ht="57" thickBot="1" x14ac:dyDescent="0.25">
      <c r="A60" s="345"/>
      <c r="B60" s="345"/>
      <c r="C60" s="125" t="s">
        <v>147</v>
      </c>
      <c r="D60" s="126" t="s">
        <v>111</v>
      </c>
      <c r="E60" s="126" t="s">
        <v>148</v>
      </c>
      <c r="F60" s="126" t="s">
        <v>24</v>
      </c>
      <c r="G60" s="127">
        <v>20</v>
      </c>
      <c r="H60" s="127">
        <v>20</v>
      </c>
      <c r="I60" s="126">
        <f>G60-H60</f>
        <v>0</v>
      </c>
      <c r="J60" s="128"/>
      <c r="K60" s="126">
        <f>H60+J60</f>
        <v>20</v>
      </c>
      <c r="L60" s="129">
        <v>80</v>
      </c>
      <c r="M60" s="130"/>
    </row>
    <row r="61" spans="1:256" ht="37.5" customHeight="1" thickTop="1" thickBot="1" x14ac:dyDescent="0.25">
      <c r="A61" s="340" t="s">
        <v>0</v>
      </c>
      <c r="B61" s="341"/>
      <c r="C61" s="341"/>
      <c r="D61" s="341"/>
      <c r="E61" s="341"/>
      <c r="F61" s="342"/>
      <c r="G61" s="60">
        <f>SUM(G12:G47)</f>
        <v>712</v>
      </c>
      <c r="H61" s="60"/>
      <c r="I61" s="60"/>
      <c r="J61" s="60"/>
      <c r="K61" s="60"/>
      <c r="L61" s="75">
        <f>SUM(L12:L60)</f>
        <v>1684</v>
      </c>
      <c r="M61" s="61"/>
    </row>
    <row r="62" spans="1:256" ht="15.75" thickTop="1" x14ac:dyDescent="0.2"/>
    <row r="63" spans="1:256" ht="15.75" customHeight="1" x14ac:dyDescent="0.2"/>
    <row r="67" spans="14:25" ht="24" customHeight="1" x14ac:dyDescent="0.2"/>
    <row r="68" spans="14:25" x14ac:dyDescent="0.2">
      <c r="N68"/>
      <c r="O68"/>
      <c r="P68"/>
      <c r="Q68"/>
      <c r="R68"/>
      <c r="S68"/>
      <c r="T68"/>
      <c r="U68"/>
      <c r="V68"/>
      <c r="W68"/>
      <c r="X68"/>
      <c r="Y68"/>
    </row>
  </sheetData>
  <mergeCells count="7">
    <mergeCell ref="A61:F61"/>
    <mergeCell ref="B57:B60"/>
    <mergeCell ref="B12:B55"/>
    <mergeCell ref="A12:A60"/>
    <mergeCell ref="A1:B3"/>
    <mergeCell ref="D5:E5"/>
    <mergeCell ref="C1:L1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zoomScaleNormal="100" workbookViewId="0">
      <selection activeCell="F29" sqref="F29"/>
    </sheetView>
  </sheetViews>
  <sheetFormatPr baseColWidth="10" defaultRowHeight="12.75" x14ac:dyDescent="0.2"/>
  <cols>
    <col min="3" max="3" width="13.5703125" customWidth="1"/>
    <col min="4" max="4" width="19.42578125" customWidth="1"/>
    <col min="7" max="11" width="0" hidden="1" customWidth="1"/>
    <col min="14" max="14" width="14.5703125" customWidth="1"/>
    <col min="15" max="15" width="14.28515625" customWidth="1"/>
  </cols>
  <sheetData>
    <row r="1" spans="1:15" x14ac:dyDescent="0.2">
      <c r="A1" s="272"/>
      <c r="B1" s="272"/>
      <c r="C1" s="283" t="s">
        <v>18</v>
      </c>
      <c r="D1" s="283"/>
      <c r="E1" s="283"/>
      <c r="F1" s="283"/>
      <c r="G1" s="283"/>
      <c r="H1" s="2"/>
    </row>
    <row r="2" spans="1:15" x14ac:dyDescent="0.2">
      <c r="A2" s="272"/>
      <c r="B2" s="272"/>
      <c r="C2" s="3"/>
      <c r="D2" s="3"/>
      <c r="E2" s="3"/>
      <c r="F2" s="3"/>
      <c r="G2" s="2"/>
      <c r="H2" s="2"/>
    </row>
    <row r="3" spans="1:15" x14ac:dyDescent="0.2">
      <c r="A3" s="272"/>
      <c r="B3" s="272"/>
      <c r="C3" s="2"/>
      <c r="D3" s="2"/>
      <c r="E3" s="2"/>
      <c r="F3" s="2"/>
      <c r="G3" s="2"/>
      <c r="H3" s="2"/>
    </row>
    <row r="4" spans="1:15" x14ac:dyDescent="0.2">
      <c r="A4" s="34"/>
      <c r="B4" s="34"/>
      <c r="C4" s="2"/>
      <c r="D4" s="2"/>
      <c r="E4" s="2"/>
      <c r="F4" s="2"/>
      <c r="G4" s="2"/>
      <c r="H4" s="2"/>
    </row>
    <row r="5" spans="1:15" ht="13.5" thickBot="1" x14ac:dyDescent="0.25">
      <c r="A5" s="2"/>
      <c r="B5" s="2"/>
      <c r="C5" s="3" t="s">
        <v>2</v>
      </c>
      <c r="D5" s="269" t="s">
        <v>199</v>
      </c>
      <c r="E5" s="269"/>
      <c r="F5" s="33"/>
      <c r="G5" s="2"/>
      <c r="H5" s="2"/>
    </row>
    <row r="6" spans="1:15" ht="13.5" thickTop="1" x14ac:dyDescent="0.2">
      <c r="C6" s="3"/>
      <c r="D6" s="32"/>
      <c r="E6" s="32"/>
    </row>
    <row r="7" spans="1:15" ht="13.5" thickBot="1" x14ac:dyDescent="0.25">
      <c r="A7" s="2"/>
      <c r="B7" s="2"/>
      <c r="C7" s="3" t="s">
        <v>19</v>
      </c>
      <c r="D7" s="51">
        <v>2012</v>
      </c>
      <c r="E7" s="32"/>
      <c r="F7" s="32"/>
      <c r="G7" s="2"/>
      <c r="H7" s="2"/>
    </row>
    <row r="8" spans="1:15" ht="13.5" thickTop="1" x14ac:dyDescent="0.2">
      <c r="A8" s="2"/>
      <c r="B8" s="2"/>
      <c r="C8" s="2"/>
      <c r="D8" s="2"/>
      <c r="E8" s="32"/>
      <c r="F8" s="32"/>
      <c r="G8" s="2"/>
      <c r="H8" s="2"/>
    </row>
    <row r="9" spans="1:15" ht="13.5" customHeight="1" x14ac:dyDescent="0.3">
      <c r="A9" s="349"/>
      <c r="B9" s="349"/>
      <c r="C9" s="349"/>
      <c r="D9" s="349"/>
    </row>
    <row r="11" spans="1:15" ht="13.5" thickBot="1" x14ac:dyDescent="0.25"/>
    <row r="12" spans="1:15" ht="46.5" thickTop="1" thickBot="1" x14ac:dyDescent="0.25">
      <c r="A12" s="205" t="s">
        <v>50</v>
      </c>
      <c r="B12" s="206" t="s">
        <v>42</v>
      </c>
      <c r="C12" s="77" t="s">
        <v>5</v>
      </c>
      <c r="D12" s="77" t="s">
        <v>53</v>
      </c>
      <c r="E12" s="77" t="s">
        <v>3</v>
      </c>
      <c r="F12" s="80" t="s">
        <v>100</v>
      </c>
      <c r="G12" s="78" t="s">
        <v>21</v>
      </c>
      <c r="H12" s="77" t="s">
        <v>22</v>
      </c>
      <c r="I12" s="77" t="s">
        <v>39</v>
      </c>
      <c r="J12" s="78" t="s">
        <v>52</v>
      </c>
      <c r="K12" s="79" t="s">
        <v>40</v>
      </c>
      <c r="L12" s="207" t="s">
        <v>6</v>
      </c>
      <c r="M12" s="207" t="s">
        <v>51</v>
      </c>
      <c r="N12" s="208" t="s">
        <v>242</v>
      </c>
      <c r="O12" s="208" t="s">
        <v>261</v>
      </c>
    </row>
    <row r="13" spans="1:15" ht="15.75" thickTop="1" x14ac:dyDescent="0.2">
      <c r="A13" s="344"/>
      <c r="B13" s="344" t="s">
        <v>262</v>
      </c>
      <c r="C13" s="62" t="s">
        <v>290</v>
      </c>
      <c r="D13" s="230" t="s">
        <v>263</v>
      </c>
      <c r="E13" s="350" t="s">
        <v>264</v>
      </c>
      <c r="F13" s="69" t="s">
        <v>24</v>
      </c>
      <c r="G13" s="63"/>
      <c r="H13" s="63">
        <v>-4</v>
      </c>
      <c r="I13" s="63">
        <f>G13-H13</f>
        <v>4</v>
      </c>
      <c r="J13" s="64">
        <v>2</v>
      </c>
      <c r="K13" s="65">
        <f>H13+J13</f>
        <v>-2</v>
      </c>
      <c r="L13" s="217">
        <v>2</v>
      </c>
      <c r="M13" s="76"/>
      <c r="N13" s="346">
        <v>2000000</v>
      </c>
      <c r="O13" s="346">
        <v>2000000</v>
      </c>
    </row>
    <row r="14" spans="1:15" ht="15" x14ac:dyDescent="0.2">
      <c r="A14" s="344"/>
      <c r="B14" s="344"/>
      <c r="C14" s="52" t="s">
        <v>288</v>
      </c>
      <c r="D14" s="229" t="s">
        <v>265</v>
      </c>
      <c r="E14" s="351"/>
      <c r="F14" s="70" t="s">
        <v>24</v>
      </c>
      <c r="G14" s="56">
        <v>3</v>
      </c>
      <c r="H14" s="56">
        <v>3</v>
      </c>
      <c r="I14" s="56">
        <f>G14-H14</f>
        <v>0</v>
      </c>
      <c r="J14" s="57"/>
      <c r="K14" s="209">
        <f>H14+J14</f>
        <v>3</v>
      </c>
      <c r="L14" s="218">
        <v>7</v>
      </c>
      <c r="M14" s="68"/>
      <c r="N14" s="347"/>
      <c r="O14" s="347"/>
    </row>
    <row r="15" spans="1:15" ht="15" x14ac:dyDescent="0.2">
      <c r="A15" s="344"/>
      <c r="B15" s="344"/>
      <c r="C15" s="210" t="s">
        <v>291</v>
      </c>
      <c r="D15" s="231" t="s">
        <v>266</v>
      </c>
      <c r="E15" s="351"/>
      <c r="F15" s="70" t="s">
        <v>24</v>
      </c>
      <c r="G15" s="56"/>
      <c r="H15" s="56"/>
      <c r="I15" s="56"/>
      <c r="J15" s="57"/>
      <c r="K15" s="71"/>
      <c r="L15" s="219">
        <v>7</v>
      </c>
      <c r="M15" s="212"/>
      <c r="N15" s="347"/>
      <c r="O15" s="347"/>
    </row>
    <row r="16" spans="1:15" ht="15" x14ac:dyDescent="0.2">
      <c r="A16" s="344"/>
      <c r="B16" s="344"/>
      <c r="C16" s="210" t="s">
        <v>292</v>
      </c>
      <c r="D16" s="231" t="s">
        <v>293</v>
      </c>
      <c r="E16" s="351"/>
      <c r="F16" s="70" t="s">
        <v>24</v>
      </c>
      <c r="G16" s="56"/>
      <c r="H16" s="56"/>
      <c r="I16" s="56"/>
      <c r="J16" s="57"/>
      <c r="K16" s="71"/>
      <c r="L16" s="219">
        <v>7</v>
      </c>
      <c r="M16" s="212"/>
      <c r="N16" s="347"/>
      <c r="O16" s="347"/>
    </row>
    <row r="17" spans="1:15" ht="23.25" thickBot="1" x14ac:dyDescent="0.25">
      <c r="A17" s="345"/>
      <c r="B17" s="345"/>
      <c r="C17" s="92"/>
      <c r="D17" s="211" t="s">
        <v>267</v>
      </c>
      <c r="E17" s="352"/>
      <c r="F17" s="213" t="s">
        <v>24</v>
      </c>
      <c r="G17" s="40">
        <v>3</v>
      </c>
      <c r="H17" s="40">
        <v>3</v>
      </c>
      <c r="I17" s="40">
        <f>G17-H17</f>
        <v>0</v>
      </c>
      <c r="J17" s="41"/>
      <c r="K17" s="39">
        <f>H17+J17</f>
        <v>3</v>
      </c>
      <c r="L17" s="220">
        <v>7</v>
      </c>
      <c r="M17" s="214"/>
      <c r="N17" s="348"/>
      <c r="O17" s="348"/>
    </row>
    <row r="18" spans="1:15" ht="19.5" thickTop="1" thickBot="1" x14ac:dyDescent="0.25">
      <c r="A18" s="340" t="s">
        <v>0</v>
      </c>
      <c r="B18" s="341"/>
      <c r="C18" s="341"/>
      <c r="D18" s="341"/>
      <c r="E18" s="341"/>
      <c r="F18" s="341"/>
      <c r="G18" s="60" t="e">
        <f>SUM(#REF!)</f>
        <v>#REF!</v>
      </c>
      <c r="H18" s="60"/>
      <c r="I18" s="60"/>
      <c r="J18" s="60"/>
      <c r="K18" s="60"/>
      <c r="L18" s="221"/>
      <c r="M18" s="215"/>
      <c r="N18" s="216"/>
      <c r="O18" s="216">
        <f>SUM(O13:O17)</f>
        <v>2000000</v>
      </c>
    </row>
    <row r="19" spans="1:15" ht="13.5" thickTop="1" x14ac:dyDescent="0.2"/>
  </sheetData>
  <mergeCells count="10">
    <mergeCell ref="N13:N17"/>
    <mergeCell ref="O13:O17"/>
    <mergeCell ref="A18:F18"/>
    <mergeCell ref="A9:D9"/>
    <mergeCell ref="A1:B3"/>
    <mergeCell ref="C1:G1"/>
    <mergeCell ref="D5:E5"/>
    <mergeCell ref="A13:A17"/>
    <mergeCell ref="B13:B17"/>
    <mergeCell ref="E13:E17"/>
  </mergeCells>
  <pageMargins left="1.1499999999999999" right="0.70866141732283472" top="0.74803149606299213" bottom="0.74803149606299213" header="0.31496062992125984" footer="0.31496062992125984"/>
  <pageSetup paperSize="5" orientation="landscape" verticalDpi="4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5"/>
  <sheetViews>
    <sheetView workbookViewId="0">
      <selection activeCell="I31" sqref="I31"/>
    </sheetView>
  </sheetViews>
  <sheetFormatPr baseColWidth="10" defaultRowHeight="12.75" x14ac:dyDescent="0.2"/>
  <cols>
    <col min="3" max="3" width="15.7109375" customWidth="1"/>
    <col min="4" max="4" width="20.140625" customWidth="1"/>
    <col min="5" max="5" width="18" customWidth="1"/>
    <col min="7" max="8" width="11.42578125" customWidth="1"/>
    <col min="9" max="9" width="14.140625" customWidth="1"/>
    <col min="10" max="12" width="11.42578125" customWidth="1"/>
  </cols>
  <sheetData>
    <row r="1" spans="1:12" x14ac:dyDescent="0.2">
      <c r="A1" s="272"/>
      <c r="B1" s="272"/>
      <c r="C1" s="283" t="s">
        <v>18</v>
      </c>
      <c r="D1" s="283"/>
      <c r="E1" s="283"/>
      <c r="F1" s="283"/>
      <c r="G1" s="283"/>
      <c r="H1" s="2"/>
    </row>
    <row r="2" spans="1:12" x14ac:dyDescent="0.2">
      <c r="A2" s="272"/>
      <c r="B2" s="272"/>
      <c r="C2" s="3"/>
      <c r="D2" s="3"/>
      <c r="E2" s="3"/>
      <c r="F2" s="3"/>
      <c r="G2" s="2"/>
      <c r="H2" s="2"/>
    </row>
    <row r="3" spans="1:12" x14ac:dyDescent="0.2">
      <c r="A3" s="272"/>
      <c r="B3" s="272"/>
      <c r="C3" s="2"/>
      <c r="D3" s="2"/>
      <c r="E3" s="2"/>
      <c r="F3" s="2"/>
      <c r="G3" s="2"/>
      <c r="H3" s="2"/>
    </row>
    <row r="4" spans="1:12" x14ac:dyDescent="0.2">
      <c r="A4" s="34"/>
      <c r="B4" s="34"/>
      <c r="C4" s="2"/>
      <c r="D4" s="2"/>
      <c r="E4" s="2"/>
      <c r="F4" s="2"/>
      <c r="G4" s="2"/>
      <c r="H4" s="2"/>
    </row>
    <row r="5" spans="1:12" ht="13.5" thickBot="1" x14ac:dyDescent="0.25">
      <c r="A5" s="2"/>
      <c r="B5" s="2"/>
      <c r="C5" s="3" t="s">
        <v>2</v>
      </c>
      <c r="D5" s="269" t="s">
        <v>199</v>
      </c>
      <c r="E5" s="269"/>
      <c r="F5" s="33"/>
      <c r="G5" s="2"/>
      <c r="H5" s="2"/>
    </row>
    <row r="6" spans="1:12" ht="13.5" thickTop="1" x14ac:dyDescent="0.2">
      <c r="C6" s="3"/>
      <c r="D6" s="32"/>
      <c r="E6" s="32"/>
    </row>
    <row r="7" spans="1:12" ht="13.5" thickBot="1" x14ac:dyDescent="0.25">
      <c r="A7" s="2"/>
      <c r="B7" s="2"/>
      <c r="C7" s="3" t="s">
        <v>19</v>
      </c>
      <c r="D7" s="51">
        <v>2012</v>
      </c>
      <c r="E7" s="32"/>
      <c r="F7" s="32"/>
      <c r="G7" s="2"/>
      <c r="H7" s="2"/>
    </row>
    <row r="8" spans="1:12" ht="13.5" thickTop="1" x14ac:dyDescent="0.2">
      <c r="A8" s="2"/>
      <c r="B8" s="2"/>
      <c r="C8" s="2"/>
      <c r="D8" s="2"/>
      <c r="E8" s="32"/>
      <c r="F8" s="32"/>
      <c r="G8" s="2"/>
      <c r="H8" s="2"/>
    </row>
    <row r="9" spans="1:12" ht="21" thickBot="1" x14ac:dyDescent="0.35">
      <c r="A9" s="349"/>
      <c r="B9" s="349"/>
      <c r="C9" s="349"/>
      <c r="D9" s="349"/>
    </row>
    <row r="10" spans="1:12" ht="13.5" customHeight="1" thickTop="1" x14ac:dyDescent="0.2">
      <c r="A10" s="276" t="s">
        <v>5</v>
      </c>
      <c r="B10" s="265" t="s">
        <v>50</v>
      </c>
      <c r="C10" s="265" t="s">
        <v>42</v>
      </c>
      <c r="D10" s="265" t="s">
        <v>3</v>
      </c>
      <c r="E10" s="274" t="s">
        <v>20</v>
      </c>
      <c r="F10" s="265" t="s">
        <v>7</v>
      </c>
      <c r="G10" s="265" t="s">
        <v>8</v>
      </c>
      <c r="H10" s="265" t="s">
        <v>6</v>
      </c>
      <c r="I10" s="265" t="s">
        <v>4</v>
      </c>
      <c r="J10" s="274" t="s">
        <v>17</v>
      </c>
      <c r="K10" s="267" t="s">
        <v>13</v>
      </c>
      <c r="L10" s="284" t="s">
        <v>1</v>
      </c>
    </row>
    <row r="11" spans="1:12" ht="23.25" customHeight="1" x14ac:dyDescent="0.2">
      <c r="A11" s="277"/>
      <c r="B11" s="266"/>
      <c r="C11" s="273"/>
      <c r="D11" s="266"/>
      <c r="E11" s="275"/>
      <c r="F11" s="273"/>
      <c r="G11" s="266"/>
      <c r="H11" s="266"/>
      <c r="I11" s="273"/>
      <c r="J11" s="275"/>
      <c r="K11" s="268"/>
      <c r="L11" s="285"/>
    </row>
    <row r="12" spans="1:12" ht="22.5" x14ac:dyDescent="0.2">
      <c r="A12" s="289" t="s">
        <v>44</v>
      </c>
      <c r="B12" s="295" t="s">
        <v>9</v>
      </c>
      <c r="C12" s="295" t="s">
        <v>221</v>
      </c>
      <c r="D12" s="353" t="s">
        <v>222</v>
      </c>
      <c r="E12" s="186" t="s">
        <v>219</v>
      </c>
      <c r="F12" s="22"/>
      <c r="G12" s="22" t="s">
        <v>218</v>
      </c>
      <c r="H12" s="20">
        <v>1</v>
      </c>
      <c r="I12" s="23"/>
      <c r="J12" s="44"/>
      <c r="K12" s="43"/>
      <c r="L12" s="37"/>
    </row>
    <row r="13" spans="1:12" ht="34.5" thickBot="1" x14ac:dyDescent="0.25">
      <c r="A13" s="290"/>
      <c r="B13" s="296"/>
      <c r="C13" s="296"/>
      <c r="D13" s="354"/>
      <c r="E13" s="183" t="s">
        <v>220</v>
      </c>
      <c r="F13" s="18"/>
      <c r="G13" s="18" t="s">
        <v>218</v>
      </c>
      <c r="H13" s="27">
        <v>1</v>
      </c>
      <c r="I13" s="17"/>
      <c r="J13" s="177"/>
      <c r="K13" s="185"/>
      <c r="L13" s="37"/>
    </row>
    <row r="14" spans="1:12" ht="17.25" thickTop="1" thickBot="1" x14ac:dyDescent="0.25">
      <c r="A14" s="292" t="s">
        <v>0</v>
      </c>
      <c r="B14" s="293"/>
      <c r="C14" s="293"/>
      <c r="D14" s="293"/>
      <c r="E14" s="294"/>
      <c r="F14" s="293"/>
      <c r="G14" s="293"/>
      <c r="H14" s="24">
        <f>SUM(H12:H13)</f>
        <v>2</v>
      </c>
      <c r="I14" s="25">
        <f>SUM(I12:I12)</f>
        <v>0</v>
      </c>
      <c r="J14" s="29"/>
      <c r="K14" s="29"/>
      <c r="L14" s="30"/>
    </row>
    <row r="15" spans="1:12" ht="13.5" thickTop="1" x14ac:dyDescent="0.2"/>
  </sheetData>
  <mergeCells count="21">
    <mergeCell ref="A1:B3"/>
    <mergeCell ref="C1:G1"/>
    <mergeCell ref="D5:E5"/>
    <mergeCell ref="A9:D9"/>
    <mergeCell ref="G10:G11"/>
    <mergeCell ref="I10:I11"/>
    <mergeCell ref="J10:J11"/>
    <mergeCell ref="K10:K11"/>
    <mergeCell ref="L10:L11"/>
    <mergeCell ref="A10:A11"/>
    <mergeCell ref="B10:B11"/>
    <mergeCell ref="C10:C11"/>
    <mergeCell ref="D10:D11"/>
    <mergeCell ref="E10:E11"/>
    <mergeCell ref="F10:F11"/>
    <mergeCell ref="A14:G14"/>
    <mergeCell ref="A12:A13"/>
    <mergeCell ref="B12:B13"/>
    <mergeCell ref="C12:C13"/>
    <mergeCell ref="D12:D13"/>
    <mergeCell ref="H10:H11"/>
  </mergeCells>
  <pageMargins left="1.02" right="0.31" top="0.74803149606299213" bottom="0.74803149606299213" header="0.31496062992125984" footer="0.31496062992125984"/>
  <pageSetup paperSize="5" orientation="landscape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20"/>
  <sheetViews>
    <sheetView topLeftCell="A4" workbookViewId="0">
      <selection activeCell="F23" sqref="F23"/>
    </sheetView>
  </sheetViews>
  <sheetFormatPr baseColWidth="10" defaultRowHeight="12.75" x14ac:dyDescent="0.2"/>
  <cols>
    <col min="1" max="1" width="5.85546875" customWidth="1"/>
    <col min="2" max="2" width="11.140625" customWidth="1"/>
    <col min="3" max="3" width="12.42578125" customWidth="1"/>
    <col min="4" max="4" width="25.5703125" customWidth="1"/>
    <col min="6" max="6" width="14.85546875" customWidth="1"/>
    <col min="7" max="7" width="14.5703125" customWidth="1"/>
    <col min="9" max="9" width="15.7109375" customWidth="1"/>
    <col min="12" max="12" width="15" customWidth="1"/>
  </cols>
  <sheetData>
    <row r="4" spans="1:12" x14ac:dyDescent="0.2">
      <c r="A4" s="312"/>
      <c r="B4" s="312"/>
      <c r="C4" s="313" t="s">
        <v>18</v>
      </c>
      <c r="D4" s="313"/>
      <c r="E4" s="313"/>
      <c r="F4" s="313"/>
      <c r="G4" s="313"/>
      <c r="H4" s="313"/>
      <c r="I4" s="313"/>
      <c r="J4" s="312"/>
      <c r="K4" s="138"/>
      <c r="L4" s="138"/>
    </row>
    <row r="5" spans="1:12" x14ac:dyDescent="0.2">
      <c r="A5" s="312"/>
      <c r="B5" s="312"/>
      <c r="C5" s="139"/>
      <c r="D5" s="139"/>
      <c r="E5" s="138"/>
      <c r="F5" s="138"/>
      <c r="G5" s="139"/>
      <c r="H5" s="138"/>
      <c r="I5" s="138"/>
      <c r="J5" s="312"/>
      <c r="K5" s="138"/>
      <c r="L5" s="138"/>
    </row>
    <row r="6" spans="1:12" x14ac:dyDescent="0.2">
      <c r="A6" s="312"/>
      <c r="B6" s="312"/>
      <c r="C6" s="138"/>
      <c r="D6" s="138"/>
      <c r="E6" s="138"/>
      <c r="F6" s="138"/>
      <c r="G6" s="138"/>
      <c r="H6" s="138"/>
      <c r="I6" s="138"/>
      <c r="J6" s="312"/>
      <c r="K6" s="138"/>
      <c r="L6" s="138"/>
    </row>
    <row r="7" spans="1:12" ht="24.75" thickBot="1" x14ac:dyDescent="0.25">
      <c r="A7" s="138"/>
      <c r="B7" s="138"/>
      <c r="C7" s="139" t="s">
        <v>2</v>
      </c>
      <c r="D7" s="269" t="s">
        <v>230</v>
      </c>
      <c r="E7" s="269"/>
      <c r="F7" s="138"/>
      <c r="G7" s="139" t="s">
        <v>19</v>
      </c>
      <c r="H7" s="140">
        <v>2012</v>
      </c>
      <c r="I7" s="138"/>
      <c r="J7" s="312"/>
      <c r="K7" s="138"/>
      <c r="L7" s="138"/>
    </row>
    <row r="8" spans="1:12" ht="13.5" thickTop="1" x14ac:dyDescent="0.2">
      <c r="A8" s="138"/>
      <c r="B8" s="138"/>
      <c r="C8" s="139"/>
      <c r="D8" s="141"/>
      <c r="E8" s="138"/>
      <c r="F8" s="139"/>
      <c r="G8" s="141"/>
      <c r="H8" s="138"/>
      <c r="I8" s="138"/>
      <c r="J8" s="137"/>
      <c r="K8" s="138"/>
      <c r="L8" s="138"/>
    </row>
    <row r="9" spans="1:12" ht="13.5" thickBot="1" x14ac:dyDescent="0.25">
      <c r="A9" s="138"/>
      <c r="B9" s="138"/>
      <c r="C9" s="139"/>
      <c r="D9" s="139"/>
      <c r="E9" s="138"/>
      <c r="F9" s="138"/>
      <c r="G9" s="139"/>
      <c r="H9" s="138"/>
      <c r="I9" s="138"/>
      <c r="J9" s="138"/>
      <c r="K9" s="138"/>
      <c r="L9" s="138"/>
    </row>
    <row r="10" spans="1:12" ht="13.5" thickTop="1" x14ac:dyDescent="0.2">
      <c r="A10" s="314" t="s">
        <v>5</v>
      </c>
      <c r="B10" s="306" t="s">
        <v>50</v>
      </c>
      <c r="C10" s="306" t="s">
        <v>42</v>
      </c>
      <c r="D10" s="306" t="s">
        <v>3</v>
      </c>
      <c r="E10" s="316" t="s">
        <v>20</v>
      </c>
      <c r="F10" s="306" t="s">
        <v>7</v>
      </c>
      <c r="G10" s="306" t="s">
        <v>8</v>
      </c>
      <c r="H10" s="306" t="s">
        <v>6</v>
      </c>
      <c r="I10" s="306" t="s">
        <v>4</v>
      </c>
      <c r="J10" s="316" t="s">
        <v>17</v>
      </c>
      <c r="K10" s="308" t="s">
        <v>13</v>
      </c>
      <c r="L10" s="302" t="s">
        <v>1</v>
      </c>
    </row>
    <row r="11" spans="1:12" ht="51.75" customHeight="1" x14ac:dyDescent="0.2">
      <c r="A11" s="315"/>
      <c r="B11" s="307"/>
      <c r="C11" s="307"/>
      <c r="D11" s="307"/>
      <c r="E11" s="317"/>
      <c r="F11" s="307"/>
      <c r="G11" s="307"/>
      <c r="H11" s="307"/>
      <c r="I11" s="307"/>
      <c r="J11" s="317"/>
      <c r="K11" s="309"/>
      <c r="L11" s="303"/>
    </row>
    <row r="12" spans="1:12" x14ac:dyDescent="0.2">
      <c r="A12" s="357" t="s">
        <v>231</v>
      </c>
      <c r="B12" s="338" t="s">
        <v>9</v>
      </c>
      <c r="C12" s="338" t="s">
        <v>232</v>
      </c>
      <c r="D12" s="318" t="s">
        <v>233</v>
      </c>
      <c r="E12" s="192" t="s">
        <v>234</v>
      </c>
      <c r="F12" s="146">
        <v>6</v>
      </c>
      <c r="G12" s="146">
        <v>12</v>
      </c>
      <c r="H12" s="147">
        <v>1</v>
      </c>
      <c r="I12" s="148">
        <v>20000000</v>
      </c>
      <c r="J12" s="193"/>
      <c r="K12" s="318" t="s">
        <v>235</v>
      </c>
      <c r="L12" s="355"/>
    </row>
    <row r="13" spans="1:12" ht="22.5" x14ac:dyDescent="0.2">
      <c r="A13" s="358"/>
      <c r="B13" s="359"/>
      <c r="C13" s="359"/>
      <c r="D13" s="319"/>
      <c r="E13" s="194" t="s">
        <v>236</v>
      </c>
      <c r="F13" s="174">
        <v>6</v>
      </c>
      <c r="G13" s="146">
        <v>12</v>
      </c>
      <c r="H13" s="176">
        <v>1</v>
      </c>
      <c r="I13" s="195">
        <v>301000</v>
      </c>
      <c r="J13" s="193"/>
      <c r="K13" s="319"/>
      <c r="L13" s="356"/>
    </row>
    <row r="14" spans="1:12" x14ac:dyDescent="0.2">
      <c r="A14" s="358"/>
      <c r="B14" s="359"/>
      <c r="C14" s="359"/>
      <c r="D14" s="319"/>
      <c r="E14" s="194" t="s">
        <v>237</v>
      </c>
      <c r="F14" s="174">
        <v>6</v>
      </c>
      <c r="G14" s="146">
        <v>12</v>
      </c>
      <c r="H14" s="176"/>
      <c r="I14" s="195">
        <v>2000000</v>
      </c>
      <c r="J14" s="193"/>
      <c r="K14" s="319"/>
      <c r="L14" s="356"/>
    </row>
    <row r="15" spans="1:12" ht="22.5" x14ac:dyDescent="0.2">
      <c r="A15" s="358"/>
      <c r="B15" s="359"/>
      <c r="C15" s="359"/>
      <c r="D15" s="319"/>
      <c r="E15" s="194" t="s">
        <v>238</v>
      </c>
      <c r="F15" s="174">
        <v>6</v>
      </c>
      <c r="G15" s="146">
        <v>12</v>
      </c>
      <c r="H15" s="176">
        <v>10</v>
      </c>
      <c r="I15" s="195">
        <v>100000000</v>
      </c>
      <c r="J15" s="193"/>
      <c r="K15" s="319"/>
      <c r="L15" s="356"/>
    </row>
    <row r="16" spans="1:12" ht="22.5" x14ac:dyDescent="0.2">
      <c r="A16" s="358"/>
      <c r="B16" s="359"/>
      <c r="C16" s="359"/>
      <c r="D16" s="319"/>
      <c r="E16" s="194" t="s">
        <v>239</v>
      </c>
      <c r="F16" s="174">
        <v>6</v>
      </c>
      <c r="G16" s="146">
        <v>12</v>
      </c>
      <c r="H16" s="176">
        <v>5</v>
      </c>
      <c r="I16" s="195">
        <v>20000000</v>
      </c>
      <c r="J16" s="193"/>
      <c r="K16" s="319"/>
      <c r="L16" s="356"/>
    </row>
    <row r="17" spans="1:12" ht="45" x14ac:dyDescent="0.2">
      <c r="A17" s="358"/>
      <c r="B17" s="359"/>
      <c r="C17" s="359"/>
      <c r="D17" s="319"/>
      <c r="E17" s="194" t="s">
        <v>240</v>
      </c>
      <c r="F17" s="174">
        <v>6</v>
      </c>
      <c r="G17" s="146">
        <v>12</v>
      </c>
      <c r="H17" s="176">
        <v>5</v>
      </c>
      <c r="I17" s="195">
        <v>300000000</v>
      </c>
      <c r="J17" s="193"/>
      <c r="K17" s="319"/>
      <c r="L17" s="356"/>
    </row>
    <row r="18" spans="1:12" ht="33.75" x14ac:dyDescent="0.2">
      <c r="A18" s="358"/>
      <c r="B18" s="359"/>
      <c r="C18" s="359"/>
      <c r="D18" s="319"/>
      <c r="E18" s="194" t="s">
        <v>241</v>
      </c>
      <c r="F18" s="174">
        <v>6</v>
      </c>
      <c r="G18" s="146">
        <v>12</v>
      </c>
      <c r="H18" s="176">
        <v>5</v>
      </c>
      <c r="I18" s="195"/>
      <c r="J18" s="193"/>
      <c r="K18" s="319"/>
      <c r="L18" s="356"/>
    </row>
    <row r="19" spans="1:12" ht="16.5" thickBot="1" x14ac:dyDescent="0.25">
      <c r="A19" s="299" t="s">
        <v>0</v>
      </c>
      <c r="B19" s="300"/>
      <c r="C19" s="300"/>
      <c r="D19" s="300"/>
      <c r="E19" s="300"/>
      <c r="F19" s="300"/>
      <c r="G19" s="300"/>
      <c r="H19" s="149">
        <f>SUM(H12:H18)</f>
        <v>27</v>
      </c>
      <c r="I19" s="151">
        <f>SUM(I12:I18)</f>
        <v>442301000</v>
      </c>
      <c r="J19" s="151"/>
      <c r="K19" s="196"/>
      <c r="L19" s="152"/>
    </row>
    <row r="20" spans="1:12" ht="13.5" thickTop="1" x14ac:dyDescent="0.2">
      <c r="A20" s="153"/>
      <c r="B20" s="153"/>
      <c r="C20" s="154"/>
      <c r="D20" s="154"/>
      <c r="E20" s="154"/>
      <c r="F20" s="154"/>
      <c r="G20" s="154"/>
      <c r="H20" s="154"/>
      <c r="I20" s="155"/>
      <c r="J20" s="156"/>
      <c r="K20" s="156"/>
      <c r="L20" s="156"/>
    </row>
  </sheetData>
  <mergeCells count="23">
    <mergeCell ref="A12:A18"/>
    <mergeCell ref="B12:B18"/>
    <mergeCell ref="C12:C18"/>
    <mergeCell ref="D12:D18"/>
    <mergeCell ref="L12:L18"/>
    <mergeCell ref="J4:J7"/>
    <mergeCell ref="D7:E7"/>
    <mergeCell ref="K12:K18"/>
    <mergeCell ref="A19:G19"/>
    <mergeCell ref="I10:I11"/>
    <mergeCell ref="J10:J11"/>
    <mergeCell ref="H10:H11"/>
    <mergeCell ref="A4:B6"/>
    <mergeCell ref="C4:I4"/>
    <mergeCell ref="A10:A11"/>
    <mergeCell ref="B10:B11"/>
    <mergeCell ref="C10:C11"/>
    <mergeCell ref="D10:D11"/>
    <mergeCell ref="K10:K11"/>
    <mergeCell ref="L10:L11"/>
    <mergeCell ref="E10:E11"/>
    <mergeCell ref="F10:F11"/>
    <mergeCell ref="G10:G11"/>
  </mergeCells>
  <pageMargins left="0.9" right="0.22" top="0.74803149606299213" bottom="0.74803149606299213" header="0.31496062992125984" footer="0.31496062992125984"/>
  <pageSetup paperSize="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4:M21"/>
  <sheetViews>
    <sheetView workbookViewId="0">
      <selection activeCell="K20" sqref="K20"/>
    </sheetView>
  </sheetViews>
  <sheetFormatPr baseColWidth="10" defaultRowHeight="12.75" x14ac:dyDescent="0.2"/>
  <cols>
    <col min="1" max="1" width="7.85546875" customWidth="1"/>
    <col min="2" max="2" width="10.140625" customWidth="1"/>
    <col min="3" max="3" width="15.140625" customWidth="1"/>
    <col min="4" max="4" width="12.42578125" customWidth="1"/>
    <col min="6" max="6" width="13.140625" customWidth="1"/>
    <col min="7" max="7" width="14.42578125" customWidth="1"/>
    <col min="9" max="9" width="14.85546875" customWidth="1"/>
    <col min="10" max="10" width="14.140625" customWidth="1"/>
    <col min="13" max="13" width="14" customWidth="1"/>
  </cols>
  <sheetData>
    <row r="4" spans="1:13" x14ac:dyDescent="0.2">
      <c r="A4" s="312"/>
      <c r="B4" s="312"/>
      <c r="C4" s="313" t="s">
        <v>18</v>
      </c>
      <c r="D4" s="313"/>
      <c r="E4" s="313"/>
      <c r="F4" s="313"/>
      <c r="G4" s="313"/>
      <c r="H4" s="313"/>
      <c r="I4" s="313"/>
      <c r="J4" s="313"/>
      <c r="K4" s="313"/>
      <c r="L4" s="312"/>
      <c r="M4" s="138"/>
    </row>
    <row r="5" spans="1:13" x14ac:dyDescent="0.2">
      <c r="A5" s="312"/>
      <c r="B5" s="312"/>
      <c r="C5" s="139"/>
      <c r="D5" s="139"/>
      <c r="E5" s="138"/>
      <c r="F5" s="138"/>
      <c r="G5" s="139"/>
      <c r="H5" s="138"/>
      <c r="I5" s="138"/>
      <c r="J5" s="138"/>
      <c r="K5" s="138"/>
      <c r="L5" s="312"/>
      <c r="M5" s="138"/>
    </row>
    <row r="6" spans="1:13" x14ac:dyDescent="0.2">
      <c r="A6" s="312"/>
      <c r="B6" s="312"/>
      <c r="C6" s="138"/>
      <c r="D6" s="138"/>
      <c r="E6" s="138"/>
      <c r="F6" s="138"/>
      <c r="G6" s="138"/>
      <c r="H6" s="138"/>
      <c r="I6" s="138"/>
      <c r="J6" s="138"/>
      <c r="K6" s="138"/>
      <c r="L6" s="312"/>
      <c r="M6" s="138"/>
    </row>
    <row r="7" spans="1:13" ht="13.5" thickBot="1" x14ac:dyDescent="0.25">
      <c r="A7" s="138"/>
      <c r="B7" s="138"/>
      <c r="C7" s="139" t="s">
        <v>2</v>
      </c>
      <c r="D7" s="269" t="s">
        <v>230</v>
      </c>
      <c r="E7" s="269"/>
      <c r="F7" s="138"/>
      <c r="G7" s="139" t="s">
        <v>19</v>
      </c>
      <c r="H7" s="140">
        <v>2012</v>
      </c>
      <c r="I7" s="138"/>
      <c r="J7" s="138"/>
      <c r="K7" s="138"/>
      <c r="L7" s="312"/>
      <c r="M7" s="138"/>
    </row>
    <row r="8" spans="1:13" ht="13.5" thickTop="1" x14ac:dyDescent="0.2">
      <c r="A8" s="138"/>
      <c r="B8" s="138"/>
      <c r="C8" s="139"/>
      <c r="D8" s="141"/>
      <c r="E8" s="138"/>
      <c r="F8" s="139"/>
      <c r="G8" s="141"/>
      <c r="H8" s="138"/>
      <c r="I8" s="138"/>
      <c r="J8" s="138"/>
      <c r="K8" s="138"/>
      <c r="L8" s="137"/>
      <c r="M8" s="138"/>
    </row>
    <row r="9" spans="1:13" ht="13.5" thickBot="1" x14ac:dyDescent="0.25">
      <c r="A9" s="138"/>
      <c r="B9" s="138"/>
      <c r="C9" s="139"/>
      <c r="D9" s="139"/>
      <c r="E9" s="138"/>
      <c r="F9" s="138"/>
      <c r="G9" s="139"/>
      <c r="H9" s="138"/>
      <c r="I9" s="138"/>
      <c r="J9" s="138"/>
      <c r="K9" s="138"/>
      <c r="L9" s="138"/>
      <c r="M9" s="138"/>
    </row>
    <row r="10" spans="1:13" ht="13.5" thickTop="1" x14ac:dyDescent="0.2">
      <c r="A10" s="314" t="s">
        <v>5</v>
      </c>
      <c r="B10" s="306" t="s">
        <v>50</v>
      </c>
      <c r="C10" s="306" t="s">
        <v>42</v>
      </c>
      <c r="D10" s="306" t="s">
        <v>53</v>
      </c>
      <c r="E10" s="316" t="s">
        <v>20</v>
      </c>
      <c r="F10" s="306" t="s">
        <v>7</v>
      </c>
      <c r="G10" s="306" t="s">
        <v>8</v>
      </c>
      <c r="H10" s="306" t="s">
        <v>6</v>
      </c>
      <c r="I10" s="316" t="s">
        <v>242</v>
      </c>
      <c r="J10" s="306" t="s">
        <v>4</v>
      </c>
      <c r="K10" s="316" t="s">
        <v>17</v>
      </c>
      <c r="L10" s="308" t="s">
        <v>13</v>
      </c>
      <c r="M10" s="302" t="s">
        <v>1</v>
      </c>
    </row>
    <row r="11" spans="1:13" ht="19.5" customHeight="1" x14ac:dyDescent="0.2">
      <c r="A11" s="315"/>
      <c r="B11" s="307"/>
      <c r="C11" s="307"/>
      <c r="D11" s="307"/>
      <c r="E11" s="317"/>
      <c r="F11" s="307"/>
      <c r="G11" s="307"/>
      <c r="H11" s="307"/>
      <c r="I11" s="317"/>
      <c r="J11" s="307"/>
      <c r="K11" s="317"/>
      <c r="L11" s="309"/>
      <c r="M11" s="303"/>
    </row>
    <row r="12" spans="1:13" ht="111" customHeight="1" x14ac:dyDescent="0.2">
      <c r="A12" s="143"/>
      <c r="B12" s="176"/>
      <c r="C12" s="176" t="s">
        <v>243</v>
      </c>
      <c r="D12" s="144" t="str">
        <f>+C12</f>
        <v>CAPACITACION</v>
      </c>
      <c r="E12" s="145" t="s">
        <v>244</v>
      </c>
      <c r="F12" s="146"/>
      <c r="G12" s="146">
        <v>12</v>
      </c>
      <c r="H12" s="147"/>
      <c r="I12" s="148">
        <v>5000000</v>
      </c>
      <c r="J12" s="148">
        <f>+I12</f>
        <v>5000000</v>
      </c>
      <c r="K12" s="175"/>
      <c r="L12" s="144"/>
      <c r="M12" s="197"/>
    </row>
    <row r="13" spans="1:13" ht="16.5" thickBot="1" x14ac:dyDescent="0.25">
      <c r="A13" s="299" t="s">
        <v>0</v>
      </c>
      <c r="B13" s="300"/>
      <c r="C13" s="300"/>
      <c r="D13" s="300"/>
      <c r="E13" s="300"/>
      <c r="F13" s="300"/>
      <c r="G13" s="300"/>
      <c r="H13" s="149">
        <f>SUM(H12:H12)</f>
        <v>0</v>
      </c>
      <c r="I13" s="198">
        <f>SUM(I12:I12)</f>
        <v>5000000</v>
      </c>
      <c r="J13" s="150">
        <f>SUM(J12:J12)</f>
        <v>5000000</v>
      </c>
      <c r="K13" s="151"/>
      <c r="L13" s="151"/>
      <c r="M13" s="152"/>
    </row>
    <row r="14" spans="1:13" ht="13.5" thickTop="1" x14ac:dyDescent="0.2">
      <c r="A14" s="153"/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</row>
    <row r="15" spans="1:13" x14ac:dyDescent="0.2">
      <c r="A15" s="153"/>
      <c r="B15" s="153"/>
      <c r="C15" s="154"/>
      <c r="D15" s="154"/>
      <c r="E15" s="154"/>
      <c r="F15" s="154"/>
      <c r="G15" s="154"/>
      <c r="H15" s="154"/>
      <c r="I15" s="154"/>
      <c r="J15" s="155"/>
      <c r="K15" s="155"/>
      <c r="L15" s="156"/>
      <c r="M15" s="156"/>
    </row>
    <row r="16" spans="1:13" x14ac:dyDescent="0.2">
      <c r="A16" s="153"/>
      <c r="B16" s="153"/>
      <c r="C16" s="158"/>
      <c r="D16" s="158"/>
      <c r="E16" s="158"/>
      <c r="F16" s="159"/>
      <c r="G16" s="159"/>
      <c r="H16" s="158"/>
      <c r="I16" s="158"/>
      <c r="J16" s="160"/>
      <c r="K16" s="160"/>
      <c r="L16" s="161"/>
      <c r="M16" s="161"/>
    </row>
    <row r="17" spans="1:13" x14ac:dyDescent="0.2">
      <c r="A17" s="153"/>
      <c r="B17" s="153"/>
      <c r="C17" s="158"/>
      <c r="D17" s="158"/>
      <c r="E17" s="158"/>
      <c r="F17" s="159"/>
      <c r="G17" s="159"/>
      <c r="H17" s="158"/>
      <c r="I17" s="158"/>
      <c r="J17" s="160"/>
      <c r="K17" s="160"/>
      <c r="L17" s="161"/>
      <c r="M17" s="161"/>
    </row>
    <row r="18" spans="1:13" x14ac:dyDescent="0.2">
      <c r="A18" s="153"/>
      <c r="B18" s="153"/>
      <c r="C18" s="158"/>
      <c r="D18" s="158"/>
      <c r="E18" s="158"/>
      <c r="F18" s="162"/>
      <c r="G18" s="162"/>
      <c r="H18" s="158"/>
      <c r="I18" s="158"/>
      <c r="J18" s="160"/>
      <c r="K18" s="160"/>
      <c r="L18" s="163"/>
      <c r="M18" s="163"/>
    </row>
    <row r="19" spans="1:13" x14ac:dyDescent="0.2">
      <c r="A19" s="153"/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64"/>
      <c r="M19" s="157"/>
    </row>
    <row r="20" spans="1:13" x14ac:dyDescent="0.2">
      <c r="A20" s="138"/>
      <c r="B20" s="138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</row>
    <row r="21" spans="1:13" x14ac:dyDescent="0.2">
      <c r="A21" s="138"/>
      <c r="B21" s="138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</row>
  </sheetData>
  <mergeCells count="18">
    <mergeCell ref="M10:M11"/>
    <mergeCell ref="A13:G13"/>
    <mergeCell ref="G10:G11"/>
    <mergeCell ref="H10:H11"/>
    <mergeCell ref="I10:I11"/>
    <mergeCell ref="J10:J11"/>
    <mergeCell ref="K10:K11"/>
    <mergeCell ref="L10:L11"/>
    <mergeCell ref="A4:B6"/>
    <mergeCell ref="C4:K4"/>
    <mergeCell ref="L4:L7"/>
    <mergeCell ref="D7:E7"/>
    <mergeCell ref="A10:A11"/>
    <mergeCell ref="B10:B11"/>
    <mergeCell ref="C10:C11"/>
    <mergeCell ref="D10:D11"/>
    <mergeCell ref="E10:E11"/>
    <mergeCell ref="F10:F11"/>
  </mergeCells>
  <pageMargins left="1.0900000000000001" right="0.27" top="0.74803149606299213" bottom="0.74803149606299213" header="0.31496062992125984" footer="0.31496062992125984"/>
  <pageSetup paperSize="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2</vt:i4>
      </vt:variant>
    </vt:vector>
  </HeadingPairs>
  <TitlesOfParts>
    <vt:vector size="14" baseType="lpstr">
      <vt:lpstr>CONSOLIDADO</vt:lpstr>
      <vt:lpstr>MANTENIMIENTO Y REPARACIÓN</vt:lpstr>
      <vt:lpstr>SERVICIOS PERSONALES </vt:lpstr>
      <vt:lpstr>SERVICIOS ÁEREOS</vt:lpstr>
      <vt:lpstr>EQUIPOS DE OFICINA</vt:lpstr>
      <vt:lpstr>HARDWARE,SOFTWARE Y ACCESORIOS</vt:lpstr>
      <vt:lpstr>MUEBLES DE OFICINA </vt:lpstr>
      <vt:lpstr>SUMINISTROS DE OFICINA</vt:lpstr>
      <vt:lpstr>IMPLEMENTACIÓN DEPORTIVA</vt:lpstr>
      <vt:lpstr>SERVICIOS</vt:lpstr>
      <vt:lpstr>PUBLICACIONES</vt:lpstr>
      <vt:lpstr>CAPACITACIONES</vt:lpstr>
      <vt:lpstr>'SERVICIOS PERSONALES 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2012-01-17T15:11:59Z</cp:lastPrinted>
  <dcterms:created xsi:type="dcterms:W3CDTF">2006-02-23T15:23:00Z</dcterms:created>
  <dcterms:modified xsi:type="dcterms:W3CDTF">2012-08-06T13:24:58Z</dcterms:modified>
</cp:coreProperties>
</file>