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1595" windowHeight="8700"/>
  </bookViews>
  <sheets>
    <sheet name="MANTENIMIENTO Y REPARACIÓN" sheetId="7" r:id="rId1"/>
    <sheet name="SUMINISTROS DE OFICINA" sheetId="6" r:id="rId2"/>
    <sheet name="EQUIPO DE OFICINA" sheetId="3" r:id="rId3"/>
    <sheet name="MANTENIMENTO" sheetId="5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Print_Area" localSheetId="1">'SUMINISTROS DE OFICINA'!$A$1:$N$66</definedName>
    <definedName name="_xlnm.Print_Titles" localSheetId="1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H12" i="7" l="1"/>
  <c r="I12" i="7"/>
  <c r="N45" i="6"/>
  <c r="N46" i="6"/>
  <c r="N47" i="6"/>
  <c r="N13" i="6"/>
  <c r="N14" i="6"/>
  <c r="L66" i="6"/>
  <c r="G66" i="6"/>
  <c r="N65" i="6"/>
  <c r="N61" i="6"/>
  <c r="N60" i="6"/>
  <c r="N59" i="6"/>
  <c r="N58" i="6"/>
  <c r="M55" i="6"/>
  <c r="N55" i="6"/>
  <c r="M54" i="6"/>
  <c r="N54" i="6"/>
  <c r="K54" i="6"/>
  <c r="I54" i="6"/>
  <c r="M53" i="6"/>
  <c r="N53" i="6"/>
  <c r="M52" i="6"/>
  <c r="N52" i="6"/>
  <c r="K52" i="6"/>
  <c r="I52" i="6"/>
  <c r="M49" i="6"/>
  <c r="N49" i="6"/>
  <c r="K45" i="6"/>
  <c r="I45" i="6"/>
  <c r="M40" i="6"/>
  <c r="N40" i="6"/>
  <c r="K40" i="6"/>
  <c r="I40" i="6"/>
  <c r="M37" i="6"/>
  <c r="N37" i="6"/>
  <c r="K37" i="6"/>
  <c r="I37" i="6"/>
  <c r="M34" i="6"/>
  <c r="N34" i="6"/>
  <c r="K34" i="6"/>
  <c r="I34" i="6"/>
  <c r="M31" i="6"/>
  <c r="N31" i="6"/>
  <c r="K31" i="6"/>
  <c r="I31" i="6"/>
  <c r="M30" i="6"/>
  <c r="N30" i="6"/>
  <c r="K30" i="6"/>
  <c r="I30" i="6"/>
  <c r="M29" i="6"/>
  <c r="N29" i="6"/>
  <c r="K29" i="6"/>
  <c r="I29" i="6"/>
  <c r="M27" i="6"/>
  <c r="N27" i="6"/>
  <c r="K27" i="6"/>
  <c r="I27" i="6"/>
  <c r="M26" i="6"/>
  <c r="N26" i="6"/>
  <c r="K26" i="6"/>
  <c r="I26" i="6"/>
  <c r="M25" i="6"/>
  <c r="N25" i="6"/>
  <c r="K25" i="6"/>
  <c r="I25" i="6"/>
  <c r="M20" i="6"/>
  <c r="N20" i="6"/>
  <c r="K20" i="6"/>
  <c r="I20" i="6"/>
  <c r="M19" i="6"/>
  <c r="N19" i="6"/>
  <c r="I19" i="6"/>
  <c r="M18" i="6"/>
  <c r="M66" i="6"/>
  <c r="I18" i="6"/>
  <c r="M17" i="6"/>
  <c r="N17" i="6"/>
  <c r="K17" i="6"/>
  <c r="I17" i="6"/>
  <c r="M16" i="6"/>
  <c r="N16" i="6"/>
  <c r="K16" i="6"/>
  <c r="I16" i="6"/>
  <c r="M15" i="6"/>
  <c r="N15" i="6"/>
  <c r="N12" i="6"/>
  <c r="N18" i="6"/>
  <c r="N66" i="6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<sst xmlns="http://schemas.openxmlformats.org/spreadsheetml/2006/main" count="252" uniqueCount="177">
  <si>
    <t>DESCRIPCION DEL PRODUCTO</t>
  </si>
  <si>
    <t>LIMPIADOR PARA RODILLO DE CAUCHO BLANKOLA CANECA POR 5 GALONES</t>
  </si>
  <si>
    <t>VALOR UNITARIO</t>
  </si>
  <si>
    <t>VALOR TOTAL</t>
  </si>
  <si>
    <t>CODIGO CUBS</t>
  </si>
  <si>
    <t>UNIDAD</t>
  </si>
  <si>
    <t>ROLLO</t>
  </si>
  <si>
    <t>CAJA</t>
  </si>
  <si>
    <t>RESMA</t>
  </si>
  <si>
    <t>KILO</t>
  </si>
  <si>
    <t>GRASA DE LITIO</t>
  </si>
  <si>
    <t>SOLUCIÒN ELECTROTATICAS</t>
  </si>
  <si>
    <t>OBSERVACIONES</t>
  </si>
  <si>
    <t>MENSUAL</t>
  </si>
  <si>
    <t>BIMENSUAL</t>
  </si>
  <si>
    <t>TRIMETRAL</t>
  </si>
  <si>
    <t>SEMESTRAL</t>
  </si>
  <si>
    <t>ANUAL</t>
  </si>
  <si>
    <t>LAPIZ NEGRO</t>
  </si>
  <si>
    <t>PAR</t>
  </si>
  <si>
    <t>INSTITUTO COLOMBIANO DEL DEPORTE  - COLDEPORTES -</t>
  </si>
  <si>
    <t xml:space="preserve">TALLER DE IMPRENTA </t>
  </si>
  <si>
    <t>ADICION PLAN COMPRAS</t>
  </si>
  <si>
    <t>IMPRENTA</t>
  </si>
  <si>
    <t>CARATULAS  EN COLORES PLASTICAS TAMAÑO OFICIO CAJA POR 50 UNIDADES</t>
  </si>
  <si>
    <t>UNO</t>
  </si>
  <si>
    <t>PLAN COMPRAS 2012</t>
  </si>
  <si>
    <t>REGLA PLASTICA CON FILO METÁLICO DE 50 CMS</t>
  </si>
  <si>
    <t>GALÓN</t>
  </si>
  <si>
    <t>LIMPIADOR PARA PLANCHAS DE LITOGRAFÍA</t>
  </si>
  <si>
    <t xml:space="preserve">MANTENIMIENTO DE EQUIPOS IMPRENTA CONTEMPLADO ALGUNOS REPUESTOS </t>
  </si>
  <si>
    <t xml:space="preserve">MANTENIMIENTO DE MÁQUINA LITOGRÁFICA ABDICK 360 </t>
  </si>
  <si>
    <t>MANTENIMIENTO DE CORTADORA DE PAPEL O GUILLOTINA HIDRÁULICA CAMPEADOR S.A.</t>
  </si>
  <si>
    <t>MANTENIMIENTO DE COMPUTADOR</t>
  </si>
  <si>
    <t>CHUPAS DE SUCCIÓN PARA MÁQUINA LITOGRAFICA ABDIC 360</t>
  </si>
  <si>
    <t>EQUIPOS DE OFICINA</t>
  </si>
  <si>
    <t xml:space="preserve"> UNIDAD DE MEDIDA</t>
  </si>
  <si>
    <t xml:space="preserve"> ÚLTIMAS VERSIONES</t>
  </si>
  <si>
    <t>I</t>
  </si>
  <si>
    <t>COMPUTADOR PARA DISEÑO GRAFICO, CON ESPECIFICACIONES</t>
  </si>
  <si>
    <t>ADECUADAS.</t>
  </si>
  <si>
    <r>
      <t xml:space="preserve"> </t>
    </r>
    <r>
      <rPr>
        <b/>
        <sz val="11"/>
        <color indexed="8"/>
        <rFont val="Arial"/>
        <family val="2"/>
      </rPr>
      <t>IMPRESORA LAZER FORMATO DOBLE CARTA</t>
    </r>
  </si>
  <si>
    <r>
      <t xml:space="preserve"> LICENCIA PARA LOS PROGRAMAS DE DISEÑO COMO SON:</t>
    </r>
    <r>
      <rPr>
        <b/>
        <sz val="10"/>
        <rFont val="Arial"/>
        <family val="2"/>
      </rPr>
      <t xml:space="preserve"> </t>
    </r>
  </si>
  <si>
    <t xml:space="preserve">NOTA IMPORTANTE:   Para aprovechar al máximo los recursos de la imprenta en cuanto a la elaboración o  </t>
  </si>
  <si>
    <t xml:space="preserve"> ILUSTRATOR, INDESIGN Y COREL DRAW  EN SUS </t>
  </si>
  <si>
    <t>INSTITUTO COLOMBIANO DEL DEPORTE " COLDEPORTES"</t>
  </si>
  <si>
    <t>NECESIDAD EN EQUIPOS DE OFICINA PARA LA IMPRENTA</t>
  </si>
  <si>
    <t xml:space="preserve"> impresión de Cartillas de los diferentes programas del Instituto; y gran parte de la papelería, es necesario</t>
  </si>
  <si>
    <t xml:space="preserve">contratar una persona para el armado y encuadernado de cartillas y folletos propios de los programas </t>
  </si>
  <si>
    <t>por Dependencias</t>
  </si>
  <si>
    <t>PLAN DE COMPRAS DE 2012   -   MANTENIMIENTO DE LOS EQUIPOS</t>
  </si>
  <si>
    <t>LUPA DE ALTA PRECISIÓN PARA ARTES GRÁFICAS</t>
  </si>
  <si>
    <t>BISTURI GRANDE</t>
  </si>
  <si>
    <t>CONSOLIDADO ANTEPROYECTO PRESUPUESTO</t>
  </si>
  <si>
    <t>DEPENDENCIA:</t>
  </si>
  <si>
    <t>VIGENCIA:</t>
  </si>
  <si>
    <t>TIPO</t>
  </si>
  <si>
    <t>CATEGORÍA/ CLASE O SUBCLASE</t>
  </si>
  <si>
    <t>BIEN, SERVICIO U OBRA</t>
  </si>
  <si>
    <t>DESCRIPCIÓN DEL BIEN, SERVICIO U OBRA</t>
  </si>
  <si>
    <t>UNIDAD DE MEDIDA</t>
  </si>
  <si>
    <t>PC 2010-SOLICITADO</t>
  </si>
  <si>
    <t xml:space="preserve">SALDO A DICIEMBRE 31 DE 2010 </t>
  </si>
  <si>
    <t>TOTAL CONSUMO 2010</t>
  </si>
  <si>
    <t xml:space="preserve">PC 2011 </t>
  </si>
  <si>
    <t xml:space="preserve">SALDO ACTUAL </t>
  </si>
  <si>
    <t>1.52.1.14.2</t>
  </si>
  <si>
    <t xml:space="preserve">Bisturi elaborado en plastico, tamaño de la cuchilla de 18 mm, con bloqueo de la cuchilla y con corta cuchilla </t>
  </si>
  <si>
    <t>1.52.1.9.1</t>
  </si>
  <si>
    <t>BOLIGRAFO DESECHABLE (MICROPUNTA VARIOS COLORES)</t>
  </si>
  <si>
    <t>Boligrafo desechable tinta varios colores, en plastico, presentacion por 1 und, con tapa.</t>
  </si>
  <si>
    <t>BOLIGRAFO DESECHABLE (MICROPUNTA NEGRO)</t>
  </si>
  <si>
    <t>1.52.1.9.2</t>
  </si>
  <si>
    <t>BOLIGRAFO DESECHABLE (NEGRO)</t>
  </si>
  <si>
    <t>Boligrafo desechable tinta varios colores, en pasta, presentacion por 1 und, con tapa.</t>
  </si>
  <si>
    <t>BOLIGRAFO DESECHABLE (ROJO)</t>
  </si>
  <si>
    <t>1.52.1.17.3</t>
  </si>
  <si>
    <t>BORRADOR DE NATA PZ-20 O
BR 20</t>
  </si>
  <si>
    <t xml:space="preserve">Borrador para lapiz, tipo nata, tamaño grande, por 1 und. </t>
  </si>
  <si>
    <t>CINTAS ADHESIVAS INDUSTRIALES</t>
  </si>
  <si>
    <t>1.32.10.3</t>
  </si>
  <si>
    <t>CINTA PEGANTE PARA EMPAQUE  24 X 50</t>
  </si>
  <si>
    <t>Cinta para empaque de 25 micras</t>
  </si>
  <si>
    <t>1.32.10.8.17</t>
  </si>
  <si>
    <t>CINTA DE ENMASCARAR 48mmx40m</t>
  </si>
  <si>
    <t>cinta de enmascarar, multipropositos, dimensiones (48mmx40m), nacional</t>
  </si>
  <si>
    <t>1.52.1.36.6</t>
  </si>
  <si>
    <t>CUCHILLAS PARA BISTURI</t>
  </si>
  <si>
    <t xml:space="preserve">Cuchillas para bisturi en acero inoxidable de tama?o mayor a 90x18 mm. </t>
  </si>
  <si>
    <t>1.52.1.39</t>
  </si>
  <si>
    <t>DIRECTORIO TELEFÓNICO DESPACHOS PÚBLICOS</t>
  </si>
  <si>
    <t>Directorio</t>
  </si>
  <si>
    <t>1.52.1.45.26</t>
  </si>
  <si>
    <t>GANCHOS CLIPS MARIPOSA</t>
  </si>
  <si>
    <t xml:space="preserve">Gancho tipo clip mariposa, No. 2, en alambre metalico galvanizado, por 50 und. </t>
  </si>
  <si>
    <t>1.52.1.45.45</t>
  </si>
  <si>
    <t>GANCHOS CLIPS PLASTICOS</t>
  </si>
  <si>
    <t xml:space="preserve">Gancho tipo clip estandar, en alambre plastico, de 33 mm, por 100 und. </t>
  </si>
  <si>
    <t>1.52.1.45.57</t>
  </si>
  <si>
    <t xml:space="preserve">Gancho tipo grapa, referencia 23/12, en alambre metalico cobrizado, por 1000 und. </t>
  </si>
  <si>
    <t>1.52.1.45.77</t>
  </si>
  <si>
    <t>GANCHOS PARA COSEDORA 26/6</t>
  </si>
  <si>
    <t xml:space="preserve">Gancho tipo grapa, referencia 26/6 , en alambre metalico cobrizado, por 5000 und. </t>
  </si>
  <si>
    <t>1.52.1.38.435</t>
  </si>
  <si>
    <t xml:space="preserve">Lapiz para escritura, fabricado en madera, de forma hexagonal con borrador, mina negra de 2 mm y dureza No.2. </t>
  </si>
  <si>
    <t>SUMINISTROS Y APARATOS DE OFICINA</t>
  </si>
  <si>
    <t>1.52.1.56.15</t>
  </si>
  <si>
    <t>FRASCO</t>
  </si>
  <si>
    <t>1.52.1.79.148</t>
  </si>
  <si>
    <t>1.52.1</t>
  </si>
  <si>
    <t>1.52.1.70.229</t>
  </si>
  <si>
    <t>1.52.1.75</t>
  </si>
  <si>
    <t xml:space="preserve">Toner </t>
  </si>
  <si>
    <t>TOTAL</t>
  </si>
  <si>
    <t>ACETATOS TAMAÑO CARTA X 50 UNIDADES (CAJA)</t>
  </si>
  <si>
    <t>ACETATOS PARA LAMINAR (ROLLO)</t>
  </si>
  <si>
    <t>PC 2012 DEFINITIVO</t>
  </si>
  <si>
    <t>ACETATOS TAMAÑO OFICIO X 50 UNIDADES (CAJA)</t>
  </si>
  <si>
    <t>CARATULAS PLÁSTICAS TAMAÑO CARTA X 50 UNIDADES  (CAJA)</t>
  </si>
  <si>
    <t>CARTULINA PROPALCOTE BRILLANTE POR AMBAS CARAS de 180 gramos 70CM X 100 CM (RESMA)</t>
  </si>
  <si>
    <t>GANCHOS COSEDORA 9(23)/12</t>
  </si>
  <si>
    <t xml:space="preserve">Gancho tipo grapa, referencia 23/10, en alambre metalico cobrizado, por 1000 und. </t>
  </si>
  <si>
    <t>GANCHOS COSEDORA (23)/10</t>
  </si>
  <si>
    <t>GANCHOS COSEDORA (23)/8</t>
  </si>
  <si>
    <t xml:space="preserve">Gancho tipo grapa, referencia 23/08, en alambre metalico cobrizado, por 1000 und. </t>
  </si>
  <si>
    <t>GANCHOS COSEDORA (23)/15</t>
  </si>
  <si>
    <t xml:space="preserve">Gancho tipo grapa, referencia 23/15, en alambre metalico cobrizado, por 1000 und. </t>
  </si>
  <si>
    <t>GANCHOS COSEDORA (23)/17</t>
  </si>
  <si>
    <t xml:space="preserve">Gancho tipo grapa, referencia 23/17, en alambre metalico cobrizado, por 1000 und. </t>
  </si>
  <si>
    <t>PAPEL BOND BLANCO 75 GRS RESMA 100CM X 70 CM</t>
  </si>
  <si>
    <t>PAPEL PROPALCOTE DE 115 GRS BRILLANTE POR AMBAS CARAS TAMAÑO 100CM X 70 CM</t>
  </si>
  <si>
    <t>PEGANTE LIQUIDO BLANCO PAPEL (GALON)</t>
  </si>
  <si>
    <t>1.52.1.48</t>
  </si>
  <si>
    <t>PLANCHAS LITOGRÁFICAS  POLIESTÉRICAS   PARA USO EN COMPUTADOR TAMAÑO 1/8 X 50 UNIDADES (CAJA)</t>
  </si>
  <si>
    <t xml:space="preserve">TINTA LITOGRAFICA PROCES AMARILLA </t>
  </si>
  <si>
    <t>TINTA LITOGRAFICA PROCES MAGENTA</t>
  </si>
  <si>
    <t xml:space="preserve">TINTA LITOGRAFICA PROCES NEGRO </t>
  </si>
  <si>
    <t>TINTA LITOGRAFICA AZUL PROCES 5103</t>
  </si>
  <si>
    <t>TONER HP COLOR LASER JET 4550 REF 4191A (NEGRO)</t>
  </si>
  <si>
    <t xml:space="preserve">TONER HP COLOR LASER JET 4550 REF 4192 (CYAN) </t>
  </si>
  <si>
    <t xml:space="preserve">TONER HP COLOR LASER JET 4550 REF 4193A (MAGENTA) </t>
  </si>
  <si>
    <t xml:space="preserve">TONER HP COLOR LASER JET 4550 REF 4194 (YELLOW) </t>
  </si>
  <si>
    <t xml:space="preserve">KID FUSOR (110V) NEGRO/COLOR IMPRESORA HP COLOR LASER JET 4550 REF HP C4197A  </t>
  </si>
  <si>
    <t xml:space="preserve">KID FUSOR (220V) NEGRO/COLOR IMPRESORA HP COLOR LASER JET 4550 REF HP C4198A  </t>
  </si>
  <si>
    <t xml:space="preserve">KID DE TAMBOR NEGRO/COLOR IMPRESORA HP COLOR LASER JET 4550 REF HP C4195A  </t>
  </si>
  <si>
    <t xml:space="preserve">KID DE TRANSFERENCIA NEGRO/COLOR IMPRESORA HP COLOR LASER JET 4550 REF HP C4196A  </t>
  </si>
  <si>
    <t>Kid fusor</t>
  </si>
  <si>
    <t>Kid de tambor</t>
  </si>
  <si>
    <t>Kid de transferencia</t>
  </si>
  <si>
    <t xml:space="preserve">VINILO ADHESIVO PLASTICO PARA ENCUADERNADO NEGRO </t>
  </si>
  <si>
    <t>VINILO ADHESIVO PLASTICO PARA ENCUADERNADO BLANCO</t>
  </si>
  <si>
    <t>1.49.1.4</t>
  </si>
  <si>
    <t>GUANTES INDUSTRIALES DE CAUCHO</t>
  </si>
  <si>
    <t>RETAL DE BAYETILLA BLANCA PARA LIMPIADO DE RODILLOS DE CAUCHO ESTOPA FRANELA BLANCA (KILO)</t>
  </si>
  <si>
    <t>1.56.2.1</t>
  </si>
  <si>
    <t>BROCHA DE 2"</t>
  </si>
  <si>
    <t>1.40.2.1</t>
  </si>
  <si>
    <t>MANTILLAS DE CAUCHO 47.3 X 27.5 TAMAÑO DOBLE CARTA PARA MAQUINA OFFSET ABDICK</t>
  </si>
  <si>
    <t>1.25.1.10</t>
  </si>
  <si>
    <t>CONSOLIDADO PLAN DE COMPRAS POR DEPENDENCIA</t>
  </si>
  <si>
    <t>DETALLE DEL BIEN, SERVICIO U OBRA</t>
  </si>
  <si>
    <t>MODALIDA DE CONTRATACIÓN</t>
  </si>
  <si>
    <t>MES PROYECTADO ADQUISICIÓN DEL BIEN, SERVICIO U OBRA</t>
  </si>
  <si>
    <t>CANTIDAD</t>
  </si>
  <si>
    <t xml:space="preserve">VALOR ASIGNADO DEL PRESUPUESTO </t>
  </si>
  <si>
    <t>RUBRO</t>
  </si>
  <si>
    <t>NOMBRE DE LOS PROGRAMAS O PROYECTOS</t>
  </si>
  <si>
    <t>2.24.1</t>
  </si>
  <si>
    <t>SERVICIOS</t>
  </si>
  <si>
    <t>MANTENIMIENTO, REPARACIÓN, MODIFICACIÓN, RECONSTRUCCIÓN E INSTALACIÓN DE BIENES/EQUIPOS</t>
  </si>
  <si>
    <t>Comprende todos los mantenimientos preventivos y correctivos, cualquier reparación, modificación, instalación o reconstrucción a equipos o bienes.</t>
  </si>
  <si>
    <t>INVERSIÓN
722170800410</t>
  </si>
  <si>
    <t>Este servicio será contratado por la Coordinación de apoyo tecnológico.</t>
  </si>
  <si>
    <t>MANTENIMIENTO DE CORTADORA DE PAPEL O GUILLOTINA HIDRÁULICA CAMPEADOR S.A</t>
  </si>
  <si>
    <t>MANTENIMIENTO PREVENTIVO Y CORRECTIVO DE EQUIPOS DE COMPUTO E IMPRESORAS.</t>
  </si>
  <si>
    <t>N/A</t>
  </si>
  <si>
    <t xml:space="preserve">INVERSIÓN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</si>
</sst>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82" formatCode="&quot;$&quot;\ #,##0.00"/>
  </numFmts>
  <fonts count="30" x14ac:knownFonts="1">
    <font>
      <sz val="10"/>
      <name val="Arial"/>
    </font>
    <font>
      <sz val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8"/>
      <color indexed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7"/>
      <color indexed="8"/>
      <name val="Arial"/>
      <family val="2"/>
    </font>
    <font>
      <b/>
      <sz val="8"/>
      <color indexed="8"/>
      <name val="Arial"/>
      <family val="2"/>
    </font>
    <font>
      <sz val="10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9"/>
      <name val="Calibri"/>
      <family val="2"/>
    </font>
    <font>
      <b/>
      <sz val="7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/>
  </cellStyleXfs>
  <cellXfs count="239">
    <xf numFmtId="0" fontId="0" fillId="0" borderId="0" xfId="0"/>
    <xf numFmtId="0" fontId="0" fillId="0" borderId="1" xfId="0" applyBorder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1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0" fillId="0" borderId="2" xfId="0" applyBorder="1"/>
    <xf numFmtId="0" fontId="0" fillId="0" borderId="0" xfId="0" applyBorder="1"/>
    <xf numFmtId="0" fontId="13" fillId="0" borderId="0" xfId="0" applyFont="1" applyFill="1" applyBorder="1" applyAlignment="1">
      <alignment horizontal="center" vertical="center" wrapText="1"/>
    </xf>
    <xf numFmtId="0" fontId="0" fillId="0" borderId="3" xfId="0" applyBorder="1"/>
    <xf numFmtId="0" fontId="1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5" fillId="0" borderId="0" xfId="0" applyFont="1" applyBorder="1" applyAlignment="1"/>
    <xf numFmtId="0" fontId="6" fillId="0" borderId="0" xfId="0" applyFont="1" applyBorder="1" applyAlignment="1"/>
    <xf numFmtId="0" fontId="7" fillId="0" borderId="0" xfId="0" applyFont="1" applyBorder="1" applyAlignme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5" fillId="0" borderId="7" xfId="0" applyFont="1" applyBorder="1" applyAlignment="1"/>
    <xf numFmtId="0" fontId="6" fillId="0" borderId="7" xfId="0" applyFont="1" applyBorder="1" applyAlignment="1"/>
    <xf numFmtId="0" fontId="7" fillId="0" borderId="7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6" fillId="0" borderId="15" xfId="0" applyFont="1" applyBorder="1"/>
    <xf numFmtId="0" fontId="1" fillId="0" borderId="16" xfId="0" applyFont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17" fillId="0" borderId="17" xfId="0" applyFont="1" applyFill="1" applyBorder="1" applyAlignment="1">
      <alignment horizontal="left" vertical="justify" wrapText="1" readingOrder="1"/>
    </xf>
    <xf numFmtId="0" fontId="18" fillId="0" borderId="17" xfId="0" applyFont="1" applyFill="1" applyBorder="1" applyAlignment="1">
      <alignment vertical="center" wrapText="1" readingOrder="1"/>
    </xf>
    <xf numFmtId="0" fontId="6" fillId="0" borderId="17" xfId="0" applyFont="1" applyBorder="1"/>
    <xf numFmtId="0" fontId="0" fillId="0" borderId="0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0" fillId="0" borderId="0" xfId="1" applyFont="1" applyAlignment="1">
      <alignment horizontal="center" vertical="center" wrapText="1"/>
    </xf>
    <xf numFmtId="0" fontId="20" fillId="0" borderId="0" xfId="1" applyFont="1" applyAlignment="1">
      <alignment vertical="center" wrapText="1"/>
    </xf>
    <xf numFmtId="0" fontId="7" fillId="0" borderId="0" xfId="1" applyFont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7" fillId="0" borderId="20" xfId="1" applyFont="1" applyBorder="1" applyAlignment="1">
      <alignment horizontal="left" vertical="center" wrapText="1"/>
    </xf>
    <xf numFmtId="0" fontId="20" fillId="0" borderId="0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7" fillId="0" borderId="0" xfId="1" applyFont="1" applyBorder="1" applyAlignment="1">
      <alignment horizontal="left" vertical="center" wrapText="1"/>
    </xf>
    <xf numFmtId="0" fontId="14" fillId="2" borderId="21" xfId="1" applyFont="1" applyFill="1" applyBorder="1" applyAlignment="1">
      <alignment horizontal="center" vertical="center" wrapText="1"/>
    </xf>
    <xf numFmtId="0" fontId="14" fillId="2" borderId="22" xfId="1" applyFont="1" applyFill="1" applyBorder="1" applyAlignment="1">
      <alignment horizontal="center" vertical="center" wrapText="1"/>
    </xf>
    <xf numFmtId="0" fontId="14" fillId="2" borderId="21" xfId="1" applyFont="1" applyFill="1" applyBorder="1" applyAlignment="1">
      <alignment vertical="center" wrapText="1"/>
    </xf>
    <xf numFmtId="0" fontId="21" fillId="2" borderId="21" xfId="1" applyFont="1" applyFill="1" applyBorder="1" applyAlignment="1">
      <alignment horizontal="center" vertical="center" wrapText="1"/>
    </xf>
    <xf numFmtId="0" fontId="22" fillId="2" borderId="21" xfId="1" applyFont="1" applyFill="1" applyBorder="1" applyAlignment="1">
      <alignment vertical="center" wrapText="1"/>
    </xf>
    <xf numFmtId="0" fontId="23" fillId="2" borderId="21" xfId="1" applyFont="1" applyFill="1" applyBorder="1" applyAlignment="1">
      <alignment vertical="center" wrapText="1"/>
    </xf>
    <xf numFmtId="0" fontId="24" fillId="2" borderId="21" xfId="1" applyFont="1" applyFill="1" applyBorder="1" applyAlignment="1">
      <alignment horizontal="center" vertical="center" wrapText="1"/>
    </xf>
    <xf numFmtId="0" fontId="25" fillId="2" borderId="21" xfId="1" applyFont="1" applyFill="1" applyBorder="1" applyAlignment="1">
      <alignment horizontal="center" vertical="center" wrapText="1"/>
    </xf>
    <xf numFmtId="0" fontId="20" fillId="0" borderId="0" xfId="1" applyFont="1" applyFill="1" applyAlignment="1">
      <alignment vertical="center" wrapText="1"/>
    </xf>
    <xf numFmtId="0" fontId="15" fillId="2" borderId="23" xfId="1" applyFont="1" applyFill="1" applyBorder="1" applyAlignment="1">
      <alignment vertical="center"/>
    </xf>
    <xf numFmtId="0" fontId="15" fillId="2" borderId="21" xfId="1" applyFont="1" applyFill="1" applyBorder="1" applyAlignment="1">
      <alignment horizontal="center" vertical="center"/>
    </xf>
    <xf numFmtId="3" fontId="15" fillId="2" borderId="21" xfId="1" applyNumberFormat="1" applyFont="1" applyFill="1" applyBorder="1" applyAlignment="1">
      <alignment horizontal="center" vertical="center"/>
    </xf>
    <xf numFmtId="0" fontId="19" fillId="0" borderId="0" xfId="1"/>
    <xf numFmtId="0" fontId="6" fillId="0" borderId="0" xfId="1" applyFont="1" applyAlignment="1">
      <alignment horizontal="center" vertical="center"/>
    </xf>
    <xf numFmtId="0" fontId="20" fillId="5" borderId="24" xfId="1" applyFont="1" applyFill="1" applyBorder="1" applyAlignment="1">
      <alignment vertical="center"/>
    </xf>
    <xf numFmtId="0" fontId="1" fillId="5" borderId="24" xfId="0" applyFont="1" applyFill="1" applyBorder="1" applyAlignment="1">
      <alignment vertical="center" wrapText="1"/>
    </xf>
    <xf numFmtId="0" fontId="1" fillId="3" borderId="24" xfId="1" applyFont="1" applyFill="1" applyBorder="1" applyAlignment="1">
      <alignment vertical="center" wrapText="1"/>
    </xf>
    <xf numFmtId="0" fontId="19" fillId="3" borderId="24" xfId="1" applyFont="1" applyFill="1" applyBorder="1" applyAlignment="1">
      <alignment vertical="center"/>
    </xf>
    <xf numFmtId="0" fontId="6" fillId="3" borderId="24" xfId="1" applyFont="1" applyFill="1" applyBorder="1" applyAlignment="1">
      <alignment horizontal="center" vertical="center" wrapText="1"/>
    </xf>
    <xf numFmtId="1" fontId="1" fillId="0" borderId="24" xfId="0" applyNumberFormat="1" applyFont="1" applyFill="1" applyBorder="1" applyAlignment="1">
      <alignment horizontal="right"/>
    </xf>
    <xf numFmtId="182" fontId="1" fillId="0" borderId="24" xfId="1" applyNumberFormat="1" applyFont="1" applyBorder="1" applyAlignment="1">
      <alignment vertical="center"/>
    </xf>
    <xf numFmtId="0" fontId="20" fillId="5" borderId="25" xfId="1" applyFont="1" applyFill="1" applyBorder="1" applyAlignment="1">
      <alignment vertical="center"/>
    </xf>
    <xf numFmtId="0" fontId="1" fillId="5" borderId="25" xfId="0" applyFont="1" applyFill="1" applyBorder="1" applyAlignment="1">
      <alignment vertical="center" wrapText="1"/>
    </xf>
    <xf numFmtId="0" fontId="1" fillId="3" borderId="25" xfId="1" applyFont="1" applyFill="1" applyBorder="1" applyAlignment="1">
      <alignment vertical="center" wrapText="1"/>
    </xf>
    <xf numFmtId="0" fontId="19" fillId="3" borderId="25" xfId="1" applyFont="1" applyFill="1" applyBorder="1" applyAlignment="1">
      <alignment vertical="center"/>
    </xf>
    <xf numFmtId="0" fontId="6" fillId="3" borderId="25" xfId="1" applyFont="1" applyFill="1" applyBorder="1" applyAlignment="1">
      <alignment horizontal="center" vertical="center" wrapText="1"/>
    </xf>
    <xf numFmtId="1" fontId="1" fillId="0" borderId="25" xfId="0" applyNumberFormat="1" applyFont="1" applyFill="1" applyBorder="1" applyAlignment="1">
      <alignment horizontal="right"/>
    </xf>
    <xf numFmtId="182" fontId="1" fillId="0" borderId="25" xfId="1" applyNumberFormat="1" applyFont="1" applyBorder="1" applyAlignment="1">
      <alignment vertical="center"/>
    </xf>
    <xf numFmtId="0" fontId="20" fillId="0" borderId="25" xfId="1" applyFont="1" applyBorder="1" applyAlignment="1">
      <alignment horizontal="left" vertical="center"/>
    </xf>
    <xf numFmtId="0" fontId="20" fillId="0" borderId="25" xfId="1" applyFont="1" applyBorder="1" applyAlignment="1">
      <alignment vertical="center"/>
    </xf>
    <xf numFmtId="0" fontId="1" fillId="3" borderId="25" xfId="1" applyFont="1" applyFill="1" applyBorder="1" applyAlignment="1">
      <alignment vertical="center"/>
    </xf>
    <xf numFmtId="0" fontId="6" fillId="3" borderId="25" xfId="1" applyFont="1" applyFill="1" applyBorder="1" applyAlignment="1">
      <alignment horizontal="center" vertical="center"/>
    </xf>
    <xf numFmtId="0" fontId="20" fillId="0" borderId="25" xfId="1" applyFont="1" applyBorder="1" applyAlignment="1">
      <alignment vertical="center" wrapText="1"/>
    </xf>
    <xf numFmtId="0" fontId="1" fillId="5" borderId="25" xfId="1" applyFont="1" applyFill="1" applyBorder="1" applyAlignment="1">
      <alignment vertical="center" wrapText="1"/>
    </xf>
    <xf numFmtId="0" fontId="20" fillId="5" borderId="25" xfId="1" applyFont="1" applyFill="1" applyBorder="1" applyAlignment="1">
      <alignment vertical="center" wrapText="1"/>
    </xf>
    <xf numFmtId="0" fontId="3" fillId="5" borderId="25" xfId="0" applyFont="1" applyFill="1" applyBorder="1" applyAlignment="1">
      <alignment horizontal="left" vertical="center" wrapText="1"/>
    </xf>
    <xf numFmtId="182" fontId="19" fillId="0" borderId="25" xfId="1" applyNumberFormat="1" applyBorder="1" applyAlignment="1">
      <alignment vertical="center"/>
    </xf>
    <xf numFmtId="0" fontId="20" fillId="0" borderId="25" xfId="1" applyFont="1" applyFill="1" applyBorder="1" applyAlignment="1">
      <alignment vertical="center" wrapText="1"/>
    </xf>
    <xf numFmtId="0" fontId="4" fillId="5" borderId="25" xfId="0" applyFont="1" applyFill="1" applyBorder="1" applyAlignment="1">
      <alignment horizontal="left" vertical="center" wrapText="1"/>
    </xf>
    <xf numFmtId="0" fontId="1" fillId="5" borderId="25" xfId="0" applyFont="1" applyFill="1" applyBorder="1" applyAlignment="1">
      <alignment horizontal="left" vertical="center" wrapText="1"/>
    </xf>
    <xf numFmtId="0" fontId="14" fillId="5" borderId="25" xfId="0" applyFont="1" applyFill="1" applyBorder="1" applyAlignment="1">
      <alignment horizontal="left" vertical="center" wrapText="1"/>
    </xf>
    <xf numFmtId="0" fontId="26" fillId="5" borderId="25" xfId="1" applyFont="1" applyFill="1" applyBorder="1" applyAlignment="1">
      <alignment vertical="center" wrapText="1"/>
    </xf>
    <xf numFmtId="0" fontId="1" fillId="0" borderId="25" xfId="1" applyFont="1" applyFill="1" applyBorder="1" applyAlignment="1">
      <alignment vertical="center" wrapText="1"/>
    </xf>
    <xf numFmtId="0" fontId="20" fillId="0" borderId="25" xfId="1" applyFont="1" applyFill="1" applyBorder="1" applyAlignment="1">
      <alignment vertical="center"/>
    </xf>
    <xf numFmtId="0" fontId="6" fillId="0" borderId="25" xfId="1" applyFont="1" applyFill="1" applyBorder="1" applyAlignment="1">
      <alignment horizontal="center" vertical="center"/>
    </xf>
    <xf numFmtId="182" fontId="19" fillId="0" borderId="25" xfId="1" applyNumberFormat="1" applyFill="1" applyBorder="1" applyAlignment="1">
      <alignment vertical="center"/>
    </xf>
    <xf numFmtId="0" fontId="1" fillId="0" borderId="25" xfId="0" applyFont="1" applyFill="1" applyBorder="1" applyAlignment="1">
      <alignment vertical="center" wrapText="1"/>
    </xf>
    <xf numFmtId="0" fontId="1" fillId="0" borderId="25" xfId="0" applyFont="1" applyFill="1" applyBorder="1" applyAlignment="1">
      <alignment horizontal="left" vertical="center" wrapText="1"/>
    </xf>
    <xf numFmtId="0" fontId="1" fillId="0" borderId="26" xfId="0" applyFont="1" applyFill="1" applyBorder="1" applyAlignment="1">
      <alignment horizontal="left" vertical="center" wrapText="1"/>
    </xf>
    <xf numFmtId="0" fontId="1" fillId="0" borderId="26" xfId="0" applyFont="1" applyFill="1" applyBorder="1" applyAlignment="1">
      <alignment vertical="center" wrapText="1"/>
    </xf>
    <xf numFmtId="0" fontId="1" fillId="0" borderId="26" xfId="1" applyFont="1" applyFill="1" applyBorder="1" applyAlignment="1">
      <alignment vertical="center" wrapText="1"/>
    </xf>
    <xf numFmtId="0" fontId="20" fillId="0" borderId="26" xfId="1" applyFont="1" applyFill="1" applyBorder="1" applyAlignment="1">
      <alignment vertical="center" wrapText="1"/>
    </xf>
    <xf numFmtId="0" fontId="20" fillId="0" borderId="26" xfId="1" applyFont="1" applyFill="1" applyBorder="1" applyAlignment="1">
      <alignment vertical="center"/>
    </xf>
    <xf numFmtId="0" fontId="6" fillId="0" borderId="26" xfId="1" applyFont="1" applyFill="1" applyBorder="1" applyAlignment="1">
      <alignment horizontal="center" vertical="center"/>
    </xf>
    <xf numFmtId="182" fontId="19" fillId="0" borderId="26" xfId="1" applyNumberFormat="1" applyFill="1" applyBorder="1" applyAlignment="1">
      <alignment vertical="center"/>
    </xf>
    <xf numFmtId="182" fontId="1" fillId="0" borderId="26" xfId="1" applyNumberFormat="1" applyFont="1" applyBorder="1" applyAlignment="1">
      <alignment vertical="center"/>
    </xf>
    <xf numFmtId="0" fontId="20" fillId="5" borderId="27" xfId="1" applyFont="1" applyFill="1" applyBorder="1" applyAlignment="1">
      <alignment vertical="center" wrapText="1"/>
    </xf>
    <xf numFmtId="0" fontId="3" fillId="5" borderId="27" xfId="0" applyFont="1" applyFill="1" applyBorder="1" applyAlignment="1">
      <alignment horizontal="left" vertical="center" wrapText="1"/>
    </xf>
    <xf numFmtId="0" fontId="1" fillId="3" borderId="27" xfId="1" applyFont="1" applyFill="1" applyBorder="1" applyAlignment="1">
      <alignment vertical="center" wrapText="1"/>
    </xf>
    <xf numFmtId="0" fontId="1" fillId="3" borderId="27" xfId="1" applyFont="1" applyFill="1" applyBorder="1" applyAlignment="1">
      <alignment vertical="center"/>
    </xf>
    <xf numFmtId="0" fontId="6" fillId="3" borderId="27" xfId="1" applyFont="1" applyFill="1" applyBorder="1" applyAlignment="1">
      <alignment horizontal="center" vertical="center"/>
    </xf>
    <xf numFmtId="182" fontId="19" fillId="0" borderId="27" xfId="1" applyNumberFormat="1" applyBorder="1" applyAlignment="1">
      <alignment vertical="center"/>
    </xf>
    <xf numFmtId="182" fontId="1" fillId="0" borderId="27" xfId="1" applyNumberFormat="1" applyFont="1" applyBorder="1" applyAlignment="1">
      <alignment vertical="center"/>
    </xf>
    <xf numFmtId="0" fontId="20" fillId="0" borderId="28" xfId="1" applyFont="1" applyFill="1" applyBorder="1" applyAlignment="1">
      <alignment vertical="center" wrapText="1"/>
    </xf>
    <xf numFmtId="0" fontId="1" fillId="3" borderId="28" xfId="1" applyFont="1" applyFill="1" applyBorder="1" applyAlignment="1">
      <alignment vertical="center" wrapText="1"/>
    </xf>
    <xf numFmtId="0" fontId="1" fillId="3" borderId="28" xfId="1" applyFont="1" applyFill="1" applyBorder="1" applyAlignment="1">
      <alignment vertical="center"/>
    </xf>
    <xf numFmtId="0" fontId="6" fillId="3" borderId="28" xfId="1" applyFont="1" applyFill="1" applyBorder="1" applyAlignment="1">
      <alignment horizontal="center" vertical="center"/>
    </xf>
    <xf numFmtId="182" fontId="19" fillId="0" borderId="28" xfId="1" applyNumberFormat="1" applyBorder="1" applyAlignment="1">
      <alignment vertical="center"/>
    </xf>
    <xf numFmtId="182" fontId="1" fillId="0" borderId="28" xfId="1" applyNumberFormat="1" applyFont="1" applyBorder="1" applyAlignment="1">
      <alignment vertical="center"/>
    </xf>
    <xf numFmtId="0" fontId="20" fillId="0" borderId="24" xfId="1" applyFont="1" applyBorder="1" applyAlignment="1">
      <alignment vertical="center" wrapText="1"/>
    </xf>
    <xf numFmtId="182" fontId="19" fillId="0" borderId="24" xfId="1" applyNumberFormat="1" applyBorder="1" applyAlignment="1">
      <alignment vertical="center"/>
    </xf>
    <xf numFmtId="0" fontId="20" fillId="0" borderId="26" xfId="1" applyFont="1" applyBorder="1" applyAlignment="1">
      <alignment vertical="center" wrapText="1"/>
    </xf>
    <xf numFmtId="0" fontId="1" fillId="3" borderId="26" xfId="1" applyFont="1" applyFill="1" applyBorder="1" applyAlignment="1">
      <alignment vertical="center" wrapText="1"/>
    </xf>
    <xf numFmtId="0" fontId="19" fillId="3" borderId="26" xfId="1" applyFont="1" applyFill="1" applyBorder="1" applyAlignment="1">
      <alignment vertical="center"/>
    </xf>
    <xf numFmtId="0" fontId="6" fillId="3" borderId="26" xfId="1" applyFont="1" applyFill="1" applyBorder="1" applyAlignment="1">
      <alignment horizontal="center" vertical="center" wrapText="1"/>
    </xf>
    <xf numFmtId="182" fontId="19" fillId="0" borderId="26" xfId="1" applyNumberFormat="1" applyBorder="1" applyAlignment="1">
      <alignment vertical="center"/>
    </xf>
    <xf numFmtId="0" fontId="15" fillId="5" borderId="13" xfId="0" applyFont="1" applyFill="1" applyBorder="1"/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7" fontId="15" fillId="0" borderId="1" xfId="0" applyNumberFormat="1" applyFont="1" applyFill="1" applyBorder="1" applyAlignment="1">
      <alignment vertical="center" wrapText="1"/>
    </xf>
    <xf numFmtId="7" fontId="14" fillId="6" borderId="1" xfId="0" applyNumberFormat="1" applyFont="1" applyFill="1" applyBorder="1" applyAlignment="1">
      <alignment horizontal="center" vertical="center" wrapText="1"/>
    </xf>
    <xf numFmtId="0" fontId="1" fillId="6" borderId="29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horizontal="center" vertical="center" wrapText="1"/>
    </xf>
    <xf numFmtId="7" fontId="15" fillId="4" borderId="30" xfId="0" applyNumberFormat="1" applyFont="1" applyFill="1" applyBorder="1" applyAlignment="1">
      <alignment vertical="center" wrapText="1"/>
    </xf>
    <xf numFmtId="7" fontId="15" fillId="4" borderId="31" xfId="0" applyNumberFormat="1" applyFont="1" applyFill="1" applyBorder="1" applyAlignment="1">
      <alignment vertical="center" wrapText="1"/>
    </xf>
    <xf numFmtId="7" fontId="15" fillId="4" borderId="32" xfId="0" applyNumberFormat="1" applyFont="1" applyFill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5" fillId="0" borderId="0" xfId="0" applyFont="1" applyAlignment="1" applyProtection="1">
      <alignment horizontal="right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19" fillId="0" borderId="0" xfId="0" applyFont="1" applyAlignment="1" applyProtection="1">
      <alignment vertical="center" wrapText="1"/>
      <protection locked="0"/>
    </xf>
    <xf numFmtId="4" fontId="20" fillId="0" borderId="0" xfId="0" applyNumberFormat="1" applyFont="1" applyBorder="1" applyAlignment="1">
      <alignment vertical="center" wrapText="1"/>
    </xf>
    <xf numFmtId="0" fontId="19" fillId="0" borderId="0" xfId="0" applyFont="1" applyAlignment="1" applyProtection="1">
      <alignment horizontal="right" vertical="center" wrapText="1"/>
    </xf>
    <xf numFmtId="3" fontId="19" fillId="0" borderId="0" xfId="0" applyNumberFormat="1" applyFont="1" applyBorder="1" applyAlignment="1" applyProtection="1">
      <alignment horizontal="right" vertical="center" wrapText="1"/>
    </xf>
    <xf numFmtId="3" fontId="19" fillId="0" borderId="0" xfId="0" applyNumberFormat="1" applyFont="1" applyBorder="1" applyAlignment="1" applyProtection="1">
      <alignment vertical="center" wrapText="1"/>
      <protection locked="0"/>
    </xf>
    <xf numFmtId="0" fontId="19" fillId="0" borderId="0" xfId="0" applyFont="1" applyBorder="1" applyAlignment="1" applyProtection="1">
      <alignment wrapText="1"/>
      <protection locked="0"/>
    </xf>
    <xf numFmtId="3" fontId="19" fillId="0" borderId="0" xfId="0" applyNumberFormat="1" applyFont="1" applyAlignment="1" applyProtection="1">
      <alignment horizontal="right" vertical="center" wrapText="1"/>
    </xf>
    <xf numFmtId="0" fontId="19" fillId="0" borderId="0" xfId="0" applyFont="1" applyBorder="1" applyAlignment="1" applyProtection="1">
      <alignment vertical="center" wrapText="1"/>
      <protection locked="0"/>
    </xf>
    <xf numFmtId="0" fontId="7" fillId="0" borderId="0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6" fillId="6" borderId="11" xfId="0" applyFont="1" applyFill="1" applyBorder="1"/>
    <xf numFmtId="0" fontId="15" fillId="0" borderId="13" xfId="0" applyFont="1" applyBorder="1" applyAlignment="1">
      <alignment wrapText="1"/>
    </xf>
    <xf numFmtId="0" fontId="15" fillId="0" borderId="13" xfId="0" applyFont="1" applyFill="1" applyBorder="1" applyAlignment="1">
      <alignment wrapText="1"/>
    </xf>
    <xf numFmtId="0" fontId="1" fillId="0" borderId="3" xfId="0" applyFont="1" applyBorder="1" applyAlignment="1">
      <alignment vertical="center"/>
    </xf>
    <xf numFmtId="0" fontId="1" fillId="0" borderId="33" xfId="0" applyFont="1" applyBorder="1" applyAlignment="1">
      <alignment vertical="center"/>
    </xf>
    <xf numFmtId="0" fontId="0" fillId="0" borderId="34" xfId="0" applyBorder="1"/>
    <xf numFmtId="0" fontId="1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6" fillId="0" borderId="11" xfId="0" applyFont="1" applyBorder="1"/>
    <xf numFmtId="0" fontId="2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14" fillId="7" borderId="48" xfId="0" applyFont="1" applyFill="1" applyBorder="1" applyAlignment="1">
      <alignment horizontal="center" vertical="center" wrapText="1"/>
    </xf>
    <xf numFmtId="0" fontId="14" fillId="7" borderId="49" xfId="0" applyFont="1" applyFill="1" applyBorder="1" applyAlignment="1">
      <alignment horizontal="center" vertical="center" wrapText="1"/>
    </xf>
    <xf numFmtId="0" fontId="14" fillId="7" borderId="44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4" fillId="7" borderId="45" xfId="0" applyFont="1" applyFill="1" applyBorder="1" applyAlignment="1">
      <alignment horizontal="center" vertical="center" wrapText="1"/>
    </xf>
    <xf numFmtId="0" fontId="14" fillId="7" borderId="16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 wrapText="1"/>
    </xf>
    <xf numFmtId="0" fontId="14" fillId="7" borderId="34" xfId="0" applyFont="1" applyFill="1" applyBorder="1" applyAlignment="1">
      <alignment horizontal="center" vertical="center" wrapText="1"/>
    </xf>
    <xf numFmtId="0" fontId="14" fillId="7" borderId="47" xfId="0" applyFont="1" applyFill="1" applyBorder="1" applyAlignment="1">
      <alignment horizontal="center" vertical="center" wrapText="1"/>
    </xf>
    <xf numFmtId="0" fontId="14" fillId="7" borderId="40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6" fillId="2" borderId="50" xfId="1" applyFont="1" applyFill="1" applyBorder="1" applyAlignment="1">
      <alignment horizontal="center" vertical="center" wrapText="1"/>
    </xf>
    <xf numFmtId="0" fontId="16" fillId="2" borderId="23" xfId="1" applyFont="1" applyFill="1" applyBorder="1" applyAlignment="1">
      <alignment horizontal="center" vertical="center" wrapText="1"/>
    </xf>
    <xf numFmtId="0" fontId="16" fillId="2" borderId="22" xfId="1" applyFont="1" applyFill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51" xfId="1" applyFont="1" applyBorder="1" applyAlignment="1">
      <alignment horizontal="center" vertical="center" wrapText="1"/>
    </xf>
    <xf numFmtId="0" fontId="14" fillId="0" borderId="52" xfId="1" applyFont="1" applyBorder="1" applyAlignment="1">
      <alignment horizontal="center" vertical="center" wrapText="1"/>
    </xf>
    <xf numFmtId="0" fontId="14" fillId="0" borderId="53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14" fillId="0" borderId="55" xfId="1" applyFont="1" applyBorder="1" applyAlignment="1">
      <alignment horizontal="center" vertical="center" wrapText="1"/>
    </xf>
    <xf numFmtId="0" fontId="14" fillId="0" borderId="56" xfId="1" applyFont="1" applyBorder="1" applyAlignment="1">
      <alignment horizontal="center" vertical="center" wrapText="1"/>
    </xf>
    <xf numFmtId="0" fontId="20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20" xfId="1" applyFont="1" applyBorder="1" applyAlignment="1">
      <alignment horizontal="left" vertical="center" wrapText="1"/>
    </xf>
    <xf numFmtId="0" fontId="8" fillId="2" borderId="60" xfId="0" applyFont="1" applyFill="1" applyBorder="1" applyAlignment="1">
      <alignment horizontal="center" vertical="center" wrapText="1"/>
    </xf>
    <xf numFmtId="0" fontId="8" fillId="2" borderId="61" xfId="0" applyFont="1" applyFill="1" applyBorder="1" applyAlignment="1">
      <alignment horizontal="center" vertical="center" wrapText="1"/>
    </xf>
    <xf numFmtId="0" fontId="12" fillId="2" borderId="57" xfId="0" applyFont="1" applyFill="1" applyBorder="1" applyAlignment="1">
      <alignment horizontal="center" vertical="center" textRotation="90" wrapText="1"/>
    </xf>
    <xf numFmtId="0" fontId="12" fillId="2" borderId="38" xfId="0" applyFont="1" applyFill="1" applyBorder="1" applyAlignment="1">
      <alignment horizontal="center" vertical="center" textRotation="90" wrapText="1"/>
    </xf>
    <xf numFmtId="0" fontId="9" fillId="2" borderId="57" xfId="0" applyFont="1" applyFill="1" applyBorder="1" applyAlignment="1">
      <alignment horizontal="center" vertical="center" textRotation="90" wrapText="1"/>
    </xf>
    <xf numFmtId="0" fontId="11" fillId="0" borderId="38" xfId="0" applyFont="1" applyBorder="1" applyAlignment="1">
      <alignment horizontal="center" vertical="center" textRotation="90" wrapText="1"/>
    </xf>
    <xf numFmtId="0" fontId="15" fillId="2" borderId="58" xfId="0" applyNumberFormat="1" applyFont="1" applyFill="1" applyBorder="1" applyAlignment="1">
      <alignment horizontal="center" vertical="center" textRotation="90" wrapText="1"/>
    </xf>
    <xf numFmtId="0" fontId="15" fillId="0" borderId="59" xfId="0" applyNumberFormat="1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10" fillId="2" borderId="57" xfId="0" applyNumberFormat="1" applyFont="1" applyFill="1" applyBorder="1" applyAlignment="1">
      <alignment horizontal="center" vertical="center" wrapText="1"/>
    </xf>
    <xf numFmtId="3" fontId="10" fillId="2" borderId="38" xfId="0" applyNumberFormat="1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/>
    </xf>
    <xf numFmtId="0" fontId="10" fillId="2" borderId="38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0" fillId="0" borderId="62" xfId="0" applyBorder="1" applyAlignment="1">
      <alignment horizontal="left"/>
    </xf>
    <xf numFmtId="0" fontId="0" fillId="0" borderId="63" xfId="0" applyBorder="1" applyAlignment="1">
      <alignment horizontal="left"/>
    </xf>
    <xf numFmtId="0" fontId="0" fillId="0" borderId="64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7" xfId="0" applyBorder="1" applyAlignment="1">
      <alignment horizontal="left"/>
    </xf>
    <xf numFmtId="0" fontId="2" fillId="3" borderId="17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513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513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12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313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agalvis/AppData/Local/Microsoft/Windows/Temporary%20Internet%20Files/Content.Outlook/7JJRZ0B3/PRESUPUESTO%20JURIDIC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agalvis/AppData/Local/Microsoft/Windows/Temporary%20Internet%20Files/Content.Outlook/7JJRZ0B3/PRESUPUESTO%20PRENS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agalvis/AppData/Local/Microsoft/Windows/Temporary%20Internet%20Files/Content.Outlook/7JJRZ0B3/PRESUPUESTO%20IMPREN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agalvis/AppData/Local/Microsoft/Windows/Temporary%20Internet%20Files/Content.Outlook/7JJRZ0B3/papeleria_y_utiles_de_escritorio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agalvis/AppData/Local/Microsoft/Windows/Temporary%20Internet%20Files/Content.Outlook/7JJRZ0B3/PC%202012%20atencion%20al%20ciudadan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SERVICIOS PERSONALES"/>
      <sheetName val="SERVICIOS ÁEREOS y viaticos "/>
      <sheetName val="MAQ ESP IMPRESORAS-COPIADORAS"/>
      <sheetName val="HARDWARE,SOFTWARE Y ACCESORIOS"/>
      <sheetName val="PUBLICACIONES"/>
      <sheetName val="LIBROS MAPAS, OTRAS PUBLICACION"/>
      <sheetName val="ACCESORIOS OFICINA"/>
      <sheetName val="MUEBLES DE OFICINA"/>
      <sheetName val="SUMINISTROS DE OFICINA"/>
      <sheetName val="APARATOS Y ACCESORIOS OFICINA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4">
          <cell r="M14">
            <v>893.2</v>
          </cell>
        </row>
        <row r="15">
          <cell r="M15">
            <v>893.2</v>
          </cell>
        </row>
        <row r="16">
          <cell r="M16">
            <v>535.91999999999996</v>
          </cell>
        </row>
        <row r="18">
          <cell r="M18">
            <v>2679.6</v>
          </cell>
        </row>
        <row r="21">
          <cell r="M21">
            <v>1398.95</v>
          </cell>
        </row>
        <row r="22">
          <cell r="M22">
            <v>1339.8</v>
          </cell>
        </row>
        <row r="23">
          <cell r="M23">
            <v>2818.79</v>
          </cell>
        </row>
        <row r="24">
          <cell r="M24">
            <v>2233</v>
          </cell>
        </row>
        <row r="27">
          <cell r="M27">
            <v>625</v>
          </cell>
        </row>
        <row r="38">
          <cell r="M38">
            <v>896.53</v>
          </cell>
        </row>
        <row r="39">
          <cell r="M39">
            <v>98854.59</v>
          </cell>
        </row>
        <row r="40">
          <cell r="M40">
            <v>2679.6</v>
          </cell>
        </row>
        <row r="41">
          <cell r="M41">
            <v>1429.12</v>
          </cell>
        </row>
      </sheetData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SERVICIOS PERSONALES"/>
      <sheetName val="SERVICIOS ÁEREOS y viaticos "/>
      <sheetName val="PUBLICACIONES"/>
      <sheetName val="CAPACITACION"/>
      <sheetName val="EQUIPOS DE OFICINA"/>
      <sheetName val="SUMINISTROS DE OFICINA"/>
      <sheetName val="MUEBLES DE OFICINA "/>
      <sheetName val="IMPLEMENTO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>
        <row r="12">
          <cell r="M12">
            <v>622.91999999999996</v>
          </cell>
        </row>
      </sheetData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SERVICIOS PERSONALES"/>
      <sheetName val="MAQ ESP IMPRESORAS-COPIADORAS"/>
      <sheetName val="HARDWARE,SOFTWARE Y ACCESORIOS"/>
      <sheetName val="SUMINISTROS DE OFICINA"/>
      <sheetName val="Hoja1"/>
    </sheetNames>
    <sheetDataSet>
      <sheetData sheetId="0"/>
      <sheetData sheetId="1"/>
      <sheetData sheetId="2"/>
      <sheetData sheetId="3"/>
      <sheetData sheetId="4">
        <row r="18">
          <cell r="M18">
            <v>248.55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PELERIA"/>
    </sheetNames>
    <sheetDataSet>
      <sheetData sheetId="0" refreshError="1">
        <row r="99">
          <cell r="F99">
            <v>112.66</v>
          </cell>
        </row>
        <row r="196">
          <cell r="F196">
            <v>2355.56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SERVICIOS PERSONALES"/>
      <sheetName val="SERVICIOS ÁEREOS"/>
      <sheetName val="EQUIPOS TERM. COMUNICACIÓN"/>
      <sheetName val="HARDWARE,SOFTWARE Y ACCESORIOS"/>
      <sheetName val="MUEBLES DE OFICINA "/>
      <sheetName val="SUMINISTROS DE OFICINA"/>
      <sheetName val="APARATOS Y ACCESORIOS OFICINA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M20">
            <v>75000</v>
          </cell>
        </row>
        <row r="21">
          <cell r="M21">
            <v>4019.4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tabSelected="1" workbookViewId="0">
      <selection activeCell="C16" sqref="C16"/>
    </sheetView>
  </sheetViews>
  <sheetFormatPr baseColWidth="10" defaultColWidth="7.5703125" defaultRowHeight="12" x14ac:dyDescent="0.2"/>
  <cols>
    <col min="1" max="1" width="7.5703125" style="130"/>
    <col min="2" max="2" width="8.85546875" style="130" customWidth="1"/>
    <col min="3" max="3" width="16.5703125" style="130" customWidth="1"/>
    <col min="4" max="4" width="16.42578125" style="130" customWidth="1"/>
    <col min="5" max="5" width="39.140625" style="130" customWidth="1"/>
    <col min="6" max="6" width="13.7109375" style="130" customWidth="1"/>
    <col min="7" max="7" width="15.28515625" style="130" customWidth="1"/>
    <col min="8" max="8" width="8.85546875" style="130" bestFit="1" customWidth="1"/>
    <col min="9" max="9" width="19.28515625" style="130" customWidth="1"/>
    <col min="10" max="10" width="12.42578125" style="130" customWidth="1"/>
    <col min="11" max="11" width="20.5703125" style="130" customWidth="1"/>
    <col min="12" max="12" width="19.85546875" style="130" customWidth="1"/>
    <col min="13" max="16384" width="7.5703125" style="130"/>
  </cols>
  <sheetData>
    <row r="1" spans="1:24" ht="33.75" customHeight="1" x14ac:dyDescent="0.2">
      <c r="A1" s="167"/>
      <c r="B1" s="167"/>
      <c r="C1" s="168" t="s">
        <v>159</v>
      </c>
      <c r="D1" s="168"/>
      <c r="E1" s="168"/>
      <c r="F1" s="168"/>
      <c r="G1" s="168"/>
      <c r="H1" s="168"/>
      <c r="I1" s="168"/>
      <c r="J1" s="168"/>
      <c r="K1" s="167"/>
    </row>
    <row r="2" spans="1:24" ht="12.75" customHeight="1" x14ac:dyDescent="0.2">
      <c r="A2" s="167"/>
      <c r="B2" s="167"/>
      <c r="C2" s="131"/>
      <c r="D2" s="131"/>
      <c r="G2" s="131"/>
      <c r="K2" s="167"/>
    </row>
    <row r="3" spans="1:24" ht="20.25" customHeight="1" x14ac:dyDescent="0.2">
      <c r="A3" s="167"/>
      <c r="B3" s="167"/>
      <c r="K3" s="167"/>
    </row>
    <row r="4" spans="1:24" ht="12.75" customHeight="1" thickBot="1" x14ac:dyDescent="0.25">
      <c r="C4" s="131" t="s">
        <v>54</v>
      </c>
      <c r="D4" s="169" t="s">
        <v>23</v>
      </c>
      <c r="E4" s="169"/>
      <c r="F4" s="131" t="s">
        <v>55</v>
      </c>
      <c r="G4" s="132">
        <v>2012</v>
      </c>
      <c r="K4" s="167"/>
    </row>
    <row r="5" spans="1:24" ht="12.75" customHeight="1" thickTop="1" x14ac:dyDescent="0.2">
      <c r="C5" s="131"/>
      <c r="D5" s="133"/>
      <c r="F5" s="131"/>
      <c r="G5" s="133"/>
      <c r="K5" s="129"/>
    </row>
    <row r="6" spans="1:24" ht="12.75" customHeight="1" thickBot="1" x14ac:dyDescent="0.25">
      <c r="C6" s="131"/>
      <c r="D6" s="131"/>
      <c r="G6" s="131"/>
    </row>
    <row r="7" spans="1:24" s="134" customFormat="1" ht="24.75" customHeight="1" thickTop="1" x14ac:dyDescent="0.2">
      <c r="A7" s="170" t="s">
        <v>4</v>
      </c>
      <c r="B7" s="172" t="s">
        <v>56</v>
      </c>
      <c r="C7" s="172" t="s">
        <v>57</v>
      </c>
      <c r="D7" s="172" t="s">
        <v>59</v>
      </c>
      <c r="E7" s="174" t="s">
        <v>160</v>
      </c>
      <c r="F7" s="172" t="s">
        <v>161</v>
      </c>
      <c r="G7" s="172" t="s">
        <v>162</v>
      </c>
      <c r="H7" s="172" t="s">
        <v>163</v>
      </c>
      <c r="I7" s="172" t="s">
        <v>164</v>
      </c>
      <c r="J7" s="174" t="s">
        <v>165</v>
      </c>
      <c r="K7" s="176" t="s">
        <v>166</v>
      </c>
      <c r="L7" s="178" t="s">
        <v>12</v>
      </c>
    </row>
    <row r="8" spans="1:24" s="134" customFormat="1" ht="24.75" customHeight="1" x14ac:dyDescent="0.2">
      <c r="A8" s="171"/>
      <c r="B8" s="173"/>
      <c r="C8" s="173"/>
      <c r="D8" s="173"/>
      <c r="E8" s="175"/>
      <c r="F8" s="173"/>
      <c r="G8" s="173"/>
      <c r="H8" s="173"/>
      <c r="I8" s="173"/>
      <c r="J8" s="175"/>
      <c r="K8" s="177"/>
      <c r="L8" s="179"/>
    </row>
    <row r="9" spans="1:24" s="134" customFormat="1" ht="101.25" customHeight="1" x14ac:dyDescent="0.2">
      <c r="A9" s="187" t="s">
        <v>167</v>
      </c>
      <c r="B9" s="190" t="s">
        <v>168</v>
      </c>
      <c r="C9" s="190" t="s">
        <v>169</v>
      </c>
      <c r="D9" s="193" t="s">
        <v>170</v>
      </c>
      <c r="E9" s="156" t="s">
        <v>31</v>
      </c>
      <c r="F9" s="135">
        <v>6</v>
      </c>
      <c r="G9" s="135">
        <v>2</v>
      </c>
      <c r="H9" s="136">
        <v>2</v>
      </c>
      <c r="I9" s="137">
        <v>5000000</v>
      </c>
      <c r="J9" s="138" t="s">
        <v>176</v>
      </c>
      <c r="K9" s="182" t="s">
        <v>23</v>
      </c>
      <c r="L9" s="185" t="s">
        <v>175</v>
      </c>
    </row>
    <row r="10" spans="1:24" s="134" customFormat="1" ht="101.25" customHeight="1" x14ac:dyDescent="0.2">
      <c r="A10" s="188"/>
      <c r="B10" s="191"/>
      <c r="C10" s="191"/>
      <c r="D10" s="194"/>
      <c r="E10" s="156" t="s">
        <v>173</v>
      </c>
      <c r="F10" s="135">
        <v>6</v>
      </c>
      <c r="G10" s="135">
        <v>2</v>
      </c>
      <c r="H10" s="136">
        <v>2</v>
      </c>
      <c r="I10" s="137">
        <v>5000000</v>
      </c>
      <c r="J10" s="138" t="s">
        <v>176</v>
      </c>
      <c r="K10" s="183"/>
      <c r="L10" s="186"/>
    </row>
    <row r="11" spans="1:24" s="134" customFormat="1" ht="101.25" customHeight="1" x14ac:dyDescent="0.2">
      <c r="A11" s="189"/>
      <c r="B11" s="192"/>
      <c r="C11" s="192"/>
      <c r="D11" s="195"/>
      <c r="E11" s="156" t="s">
        <v>174</v>
      </c>
      <c r="F11" s="135">
        <v>6</v>
      </c>
      <c r="G11" s="135">
        <v>2</v>
      </c>
      <c r="H11" s="136">
        <v>1</v>
      </c>
      <c r="I11" s="137">
        <v>0</v>
      </c>
      <c r="J11" s="138" t="s">
        <v>171</v>
      </c>
      <c r="K11" s="184"/>
      <c r="L11" s="139" t="s">
        <v>172</v>
      </c>
    </row>
    <row r="12" spans="1:24" s="131" customFormat="1" ht="15.75" customHeight="1" thickBot="1" x14ac:dyDescent="0.25">
      <c r="A12" s="180" t="s">
        <v>113</v>
      </c>
      <c r="B12" s="181"/>
      <c r="C12" s="181"/>
      <c r="D12" s="181"/>
      <c r="E12" s="181"/>
      <c r="F12" s="181"/>
      <c r="G12" s="181"/>
      <c r="H12" s="140">
        <f>SUM(H9:H11)</f>
        <v>5</v>
      </c>
      <c r="I12" s="141">
        <f>SUM(I9:I11)</f>
        <v>10000000</v>
      </c>
      <c r="J12" s="142"/>
      <c r="K12" s="142"/>
      <c r="L12" s="143"/>
    </row>
    <row r="13" spans="1:24" s="144" customFormat="1" ht="12.75" thickTop="1" x14ac:dyDescent="0.2"/>
    <row r="14" spans="1:24" s="144" customFormat="1" ht="25.5" customHeight="1" x14ac:dyDescent="0.2">
      <c r="C14" s="145"/>
      <c r="D14" s="145"/>
      <c r="E14" s="145"/>
      <c r="F14" s="145"/>
      <c r="G14" s="145"/>
      <c r="H14" s="145"/>
      <c r="I14" s="146"/>
      <c r="J14" s="146"/>
      <c r="K14" s="147"/>
      <c r="L14" s="147"/>
      <c r="M14" s="147"/>
      <c r="N14" s="147"/>
      <c r="O14" s="148"/>
      <c r="P14" s="148"/>
      <c r="Q14" s="148"/>
      <c r="R14" s="148"/>
      <c r="S14" s="148"/>
      <c r="T14" s="148"/>
      <c r="U14" s="148"/>
      <c r="V14" s="148"/>
      <c r="W14" s="148"/>
      <c r="X14" s="148"/>
    </row>
    <row r="15" spans="1:24" s="144" customFormat="1" ht="25.5" customHeight="1" x14ac:dyDescent="0.2">
      <c r="C15" s="149"/>
      <c r="D15" s="149"/>
      <c r="E15" s="149"/>
      <c r="F15" s="150"/>
      <c r="G15" s="150"/>
      <c r="H15" s="149"/>
      <c r="I15" s="151"/>
      <c r="J15" s="151"/>
      <c r="K15" s="152"/>
      <c r="L15" s="152"/>
      <c r="M15" s="152"/>
      <c r="N15" s="152"/>
      <c r="O15" s="148"/>
      <c r="P15" s="148"/>
      <c r="Q15" s="148"/>
      <c r="R15" s="148"/>
      <c r="S15" s="148"/>
      <c r="T15" s="148"/>
      <c r="U15" s="148"/>
      <c r="V15" s="148"/>
      <c r="W15" s="148"/>
      <c r="X15" s="148"/>
    </row>
    <row r="16" spans="1:24" s="144" customFormat="1" ht="19.5" customHeight="1" x14ac:dyDescent="0.2">
      <c r="C16" s="149"/>
      <c r="D16" s="149"/>
      <c r="E16" s="149"/>
      <c r="F16" s="150"/>
      <c r="G16" s="150"/>
      <c r="H16" s="149"/>
      <c r="I16" s="151"/>
      <c r="J16" s="151"/>
      <c r="K16" s="152"/>
      <c r="L16" s="152"/>
      <c r="M16" s="152"/>
      <c r="N16" s="152"/>
      <c r="O16" s="148"/>
      <c r="P16" s="148"/>
      <c r="Q16" s="148"/>
      <c r="R16" s="148"/>
      <c r="S16" s="148"/>
      <c r="T16" s="148"/>
      <c r="U16" s="148"/>
      <c r="V16" s="148"/>
      <c r="W16" s="148"/>
      <c r="X16" s="148"/>
    </row>
    <row r="17" spans="3:24" s="144" customFormat="1" ht="19.5" customHeight="1" x14ac:dyDescent="0.2">
      <c r="C17" s="149"/>
      <c r="D17" s="149"/>
      <c r="E17" s="149"/>
      <c r="F17" s="153"/>
      <c r="G17" s="153"/>
      <c r="H17" s="149"/>
      <c r="I17" s="151"/>
      <c r="J17" s="151"/>
      <c r="K17" s="154"/>
      <c r="L17" s="154"/>
      <c r="M17" s="154"/>
      <c r="N17" s="154"/>
      <c r="O17" s="148"/>
      <c r="P17" s="148"/>
      <c r="Q17" s="148"/>
      <c r="R17" s="148"/>
      <c r="S17" s="148"/>
      <c r="T17" s="148"/>
      <c r="U17" s="148"/>
      <c r="V17" s="148"/>
      <c r="W17" s="148"/>
      <c r="X17" s="148"/>
    </row>
    <row r="18" spans="3:24" s="144" customFormat="1" x14ac:dyDescent="0.2">
      <c r="K18" s="155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</row>
  </sheetData>
  <mergeCells count="23">
    <mergeCell ref="A12:G12"/>
    <mergeCell ref="K9:K11"/>
    <mergeCell ref="L9:L10"/>
    <mergeCell ref="A9:A11"/>
    <mergeCell ref="B9:B11"/>
    <mergeCell ref="C9:C11"/>
    <mergeCell ref="D9:D11"/>
    <mergeCell ref="G7:G8"/>
    <mergeCell ref="H7:H8"/>
    <mergeCell ref="I7:I8"/>
    <mergeCell ref="J7:J8"/>
    <mergeCell ref="K7:K8"/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"/>
  <sheetViews>
    <sheetView topLeftCell="A33" zoomScaleNormal="100" workbookViewId="0">
      <selection activeCell="E43" sqref="E43"/>
    </sheetView>
  </sheetViews>
  <sheetFormatPr baseColWidth="10" defaultColWidth="7.5703125" defaultRowHeight="15" x14ac:dyDescent="0.2"/>
  <cols>
    <col min="1" max="1" width="7.5703125" style="45"/>
    <col min="2" max="2" width="20.42578125" style="45" customWidth="1"/>
    <col min="3" max="3" width="12.85546875" style="45" bestFit="1" customWidth="1"/>
    <col min="4" max="4" width="26.28515625" style="45" customWidth="1"/>
    <col min="5" max="5" width="28.7109375" style="45" customWidth="1"/>
    <col min="6" max="6" width="10.5703125" style="45" customWidth="1"/>
    <col min="7" max="7" width="13.7109375" style="45" hidden="1" customWidth="1"/>
    <col min="8" max="8" width="15.28515625" style="45" hidden="1" customWidth="1"/>
    <col min="9" max="9" width="8.85546875" style="45" hidden="1" customWidth="1"/>
    <col min="10" max="10" width="12.42578125" style="45" hidden="1" customWidth="1"/>
    <col min="11" max="11" width="7.28515625" style="45" hidden="1" customWidth="1"/>
    <col min="12" max="12" width="12.42578125" style="47" customWidth="1"/>
    <col min="13" max="14" width="15.42578125" style="45" customWidth="1"/>
    <col min="15" max="16384" width="7.5703125" style="45"/>
  </cols>
  <sheetData>
    <row r="1" spans="1:14" ht="33.75" customHeight="1" x14ac:dyDescent="0.2">
      <c r="A1" s="206"/>
      <c r="B1" s="206"/>
      <c r="C1" s="207" t="s">
        <v>53</v>
      </c>
      <c r="D1" s="207"/>
      <c r="E1" s="207"/>
      <c r="F1" s="207"/>
      <c r="G1" s="207"/>
      <c r="H1" s="207"/>
      <c r="I1" s="207"/>
      <c r="J1" s="207"/>
      <c r="K1" s="207"/>
      <c r="L1" s="207"/>
    </row>
    <row r="2" spans="1:14" ht="12.75" customHeight="1" x14ac:dyDescent="0.2">
      <c r="A2" s="206"/>
      <c r="B2" s="206"/>
      <c r="C2" s="46"/>
      <c r="D2" s="46"/>
      <c r="E2" s="46"/>
      <c r="H2" s="46"/>
    </row>
    <row r="3" spans="1:14" ht="20.25" customHeight="1" x14ac:dyDescent="0.2">
      <c r="A3" s="206"/>
      <c r="B3" s="206"/>
    </row>
    <row r="4" spans="1:14" ht="20.25" customHeight="1" x14ac:dyDescent="0.2">
      <c r="A4" s="44"/>
      <c r="B4" s="44"/>
    </row>
    <row r="5" spans="1:14" ht="12.75" customHeight="1" thickBot="1" x14ac:dyDescent="0.25">
      <c r="C5" s="46" t="s">
        <v>54</v>
      </c>
      <c r="D5" s="208" t="s">
        <v>23</v>
      </c>
      <c r="E5" s="208"/>
      <c r="G5" s="49"/>
      <c r="H5" s="50"/>
    </row>
    <row r="6" spans="1:14" ht="12.75" customHeight="1" thickTop="1" x14ac:dyDescent="0.2">
      <c r="C6" s="46"/>
      <c r="D6" s="50"/>
      <c r="E6" s="50"/>
      <c r="G6" s="46"/>
      <c r="H6" s="50"/>
    </row>
    <row r="7" spans="1:14" ht="12.75" customHeight="1" thickBot="1" x14ac:dyDescent="0.25">
      <c r="C7" s="46" t="s">
        <v>55</v>
      </c>
      <c r="D7" s="48">
        <v>2012</v>
      </c>
      <c r="E7" s="50"/>
      <c r="G7" s="46"/>
      <c r="H7" s="50"/>
    </row>
    <row r="8" spans="1:14" ht="12.75" customHeight="1" thickTop="1" x14ac:dyDescent="0.2">
      <c r="C8" s="46"/>
      <c r="D8" s="51"/>
      <c r="E8" s="50"/>
      <c r="G8" s="46"/>
      <c r="H8" s="50"/>
    </row>
    <row r="9" spans="1:14" ht="12.75" customHeight="1" x14ac:dyDescent="0.2"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</row>
    <row r="10" spans="1:14" ht="12.75" customHeight="1" thickBot="1" x14ac:dyDescent="0.25">
      <c r="A10" s="46"/>
      <c r="C10" s="46"/>
      <c r="D10" s="46"/>
      <c r="E10" s="46"/>
      <c r="H10" s="46"/>
    </row>
    <row r="11" spans="1:14" s="49" customFormat="1" ht="36.75" customHeight="1" thickTop="1" thickBot="1" x14ac:dyDescent="0.25">
      <c r="A11" s="52" t="s">
        <v>56</v>
      </c>
      <c r="B11" s="53" t="s">
        <v>57</v>
      </c>
      <c r="C11" s="54" t="s">
        <v>4</v>
      </c>
      <c r="D11" s="54" t="s">
        <v>58</v>
      </c>
      <c r="E11" s="54" t="s">
        <v>59</v>
      </c>
      <c r="F11" s="55" t="s">
        <v>60</v>
      </c>
      <c r="G11" s="56" t="s">
        <v>61</v>
      </c>
      <c r="H11" s="54" t="s">
        <v>62</v>
      </c>
      <c r="I11" s="54" t="s">
        <v>63</v>
      </c>
      <c r="J11" s="56" t="s">
        <v>64</v>
      </c>
      <c r="K11" s="57" t="s">
        <v>65</v>
      </c>
      <c r="L11" s="58" t="s">
        <v>116</v>
      </c>
      <c r="M11" s="59" t="s">
        <v>2</v>
      </c>
      <c r="N11" s="59" t="s">
        <v>3</v>
      </c>
    </row>
    <row r="12" spans="1:14" ht="24" thickTop="1" thickBot="1" x14ac:dyDescent="0.25">
      <c r="A12" s="203"/>
      <c r="B12" s="199" t="s">
        <v>105</v>
      </c>
      <c r="C12" s="66"/>
      <c r="D12" s="67" t="s">
        <v>114</v>
      </c>
      <c r="E12" s="68"/>
      <c r="F12" s="68" t="s">
        <v>7</v>
      </c>
      <c r="G12" s="68"/>
      <c r="H12" s="69"/>
      <c r="I12" s="68"/>
      <c r="J12" s="68"/>
      <c r="K12" s="68"/>
      <c r="L12" s="70">
        <v>6</v>
      </c>
      <c r="M12" s="71">
        <v>17806</v>
      </c>
      <c r="N12" s="72">
        <f>+L12*M12</f>
        <v>106836</v>
      </c>
    </row>
    <row r="13" spans="1:14" ht="24" thickTop="1" thickBot="1" x14ac:dyDescent="0.25">
      <c r="A13" s="204"/>
      <c r="B13" s="199"/>
      <c r="C13" s="73"/>
      <c r="D13" s="74" t="s">
        <v>117</v>
      </c>
      <c r="E13" s="75"/>
      <c r="F13" s="75" t="s">
        <v>7</v>
      </c>
      <c r="G13" s="75"/>
      <c r="H13" s="76"/>
      <c r="I13" s="75"/>
      <c r="J13" s="75"/>
      <c r="K13" s="75"/>
      <c r="L13" s="77">
        <v>2</v>
      </c>
      <c r="M13" s="78">
        <v>31600</v>
      </c>
      <c r="N13" s="79">
        <f>+L13*M13</f>
        <v>63200</v>
      </c>
    </row>
    <row r="14" spans="1:14" ht="24" thickTop="1" thickBot="1" x14ac:dyDescent="0.25">
      <c r="A14" s="204"/>
      <c r="B14" s="199"/>
      <c r="C14" s="73"/>
      <c r="D14" s="74" t="s">
        <v>115</v>
      </c>
      <c r="E14" s="75"/>
      <c r="F14" s="75" t="s">
        <v>6</v>
      </c>
      <c r="G14" s="75"/>
      <c r="H14" s="76"/>
      <c r="I14" s="75"/>
      <c r="J14" s="75"/>
      <c r="K14" s="75"/>
      <c r="L14" s="77">
        <v>6</v>
      </c>
      <c r="M14" s="78">
        <v>17806</v>
      </c>
      <c r="N14" s="79">
        <f>+L14*M14</f>
        <v>106836</v>
      </c>
    </row>
    <row r="15" spans="1:14" ht="35.25" thickTop="1" thickBot="1" x14ac:dyDescent="0.25">
      <c r="A15" s="204"/>
      <c r="B15" s="199"/>
      <c r="C15" s="80" t="s">
        <v>66</v>
      </c>
      <c r="D15" s="75" t="s">
        <v>52</v>
      </c>
      <c r="E15" s="75" t="s">
        <v>67</v>
      </c>
      <c r="F15" s="75" t="s">
        <v>5</v>
      </c>
      <c r="G15" s="75"/>
      <c r="H15" s="76"/>
      <c r="I15" s="75"/>
      <c r="J15" s="75"/>
      <c r="K15" s="75"/>
      <c r="L15" s="77">
        <v>4</v>
      </c>
      <c r="M15" s="79">
        <f>+'[2]SUMINISTROS DE OFICINA'!$M$12</f>
        <v>622.91999999999996</v>
      </c>
      <c r="N15" s="79">
        <f t="shared" ref="N15:N65" si="0">+L15*M15</f>
        <v>2491.6799999999998</v>
      </c>
    </row>
    <row r="16" spans="1:14" ht="35.25" thickTop="1" thickBot="1" x14ac:dyDescent="0.25">
      <c r="A16" s="204"/>
      <c r="B16" s="199"/>
      <c r="C16" s="81" t="s">
        <v>68</v>
      </c>
      <c r="D16" s="75" t="s">
        <v>69</v>
      </c>
      <c r="E16" s="75" t="s">
        <v>70</v>
      </c>
      <c r="F16" s="75" t="s">
        <v>5</v>
      </c>
      <c r="G16" s="75"/>
      <c r="H16" s="76"/>
      <c r="I16" s="75">
        <f>G16-H16</f>
        <v>0</v>
      </c>
      <c r="J16" s="75">
        <v>24</v>
      </c>
      <c r="K16" s="75">
        <f>H16+J16</f>
        <v>24</v>
      </c>
      <c r="L16" s="77">
        <v>10</v>
      </c>
      <c r="M16" s="79">
        <f>+'[1]SUMINISTROS DE OFICINA'!$M$14</f>
        <v>893.2</v>
      </c>
      <c r="N16" s="79">
        <f t="shared" si="0"/>
        <v>8932</v>
      </c>
    </row>
    <row r="17" spans="1:14" ht="35.25" thickTop="1" thickBot="1" x14ac:dyDescent="0.25">
      <c r="A17" s="204"/>
      <c r="B17" s="199"/>
      <c r="C17" s="81" t="s">
        <v>68</v>
      </c>
      <c r="D17" s="75" t="s">
        <v>71</v>
      </c>
      <c r="E17" s="75" t="s">
        <v>70</v>
      </c>
      <c r="F17" s="75" t="s">
        <v>5</v>
      </c>
      <c r="G17" s="75"/>
      <c r="H17" s="76"/>
      <c r="I17" s="75">
        <f>G17-H17</f>
        <v>0</v>
      </c>
      <c r="J17" s="75">
        <v>24</v>
      </c>
      <c r="K17" s="75">
        <f>H17+J17</f>
        <v>24</v>
      </c>
      <c r="L17" s="77">
        <v>15</v>
      </c>
      <c r="M17" s="79">
        <f>+'[1]SUMINISTROS DE OFICINA'!$M$15</f>
        <v>893.2</v>
      </c>
      <c r="N17" s="79">
        <f t="shared" si="0"/>
        <v>13398</v>
      </c>
    </row>
    <row r="18" spans="1:14" ht="35.25" thickTop="1" thickBot="1" x14ac:dyDescent="0.25">
      <c r="A18" s="204"/>
      <c r="B18" s="199"/>
      <c r="C18" s="81" t="s">
        <v>72</v>
      </c>
      <c r="D18" s="75" t="s">
        <v>73</v>
      </c>
      <c r="E18" s="75" t="s">
        <v>74</v>
      </c>
      <c r="F18" s="75" t="s">
        <v>5</v>
      </c>
      <c r="G18" s="75">
        <v>360</v>
      </c>
      <c r="H18" s="75">
        <v>340</v>
      </c>
      <c r="I18" s="75">
        <f>G18-H18</f>
        <v>20</v>
      </c>
      <c r="J18" s="82">
        <v>36</v>
      </c>
      <c r="K18" s="75">
        <v>332</v>
      </c>
      <c r="L18" s="83">
        <v>10</v>
      </c>
      <c r="M18" s="79">
        <f>+'[1]SUMINISTROS DE OFICINA'!$M$16</f>
        <v>535.91999999999996</v>
      </c>
      <c r="N18" s="79">
        <f t="shared" si="0"/>
        <v>5359.2</v>
      </c>
    </row>
    <row r="19" spans="1:14" ht="35.25" thickTop="1" thickBot="1" x14ac:dyDescent="0.25">
      <c r="A19" s="204"/>
      <c r="B19" s="199"/>
      <c r="C19" s="81" t="s">
        <v>72</v>
      </c>
      <c r="D19" s="75" t="s">
        <v>75</v>
      </c>
      <c r="E19" s="75" t="s">
        <v>74</v>
      </c>
      <c r="F19" s="75" t="s">
        <v>5</v>
      </c>
      <c r="G19" s="75">
        <v>360</v>
      </c>
      <c r="H19" s="75">
        <v>340</v>
      </c>
      <c r="I19" s="75">
        <f>G19-H19</f>
        <v>20</v>
      </c>
      <c r="J19" s="82">
        <v>36</v>
      </c>
      <c r="K19" s="75">
        <v>332</v>
      </c>
      <c r="L19" s="83">
        <v>5</v>
      </c>
      <c r="M19" s="79">
        <f>+'[1]SUMINISTROS DE OFICINA'!$M$16</f>
        <v>535.91999999999996</v>
      </c>
      <c r="N19" s="79">
        <f t="shared" si="0"/>
        <v>2679.6</v>
      </c>
    </row>
    <row r="20" spans="1:14" ht="24" thickTop="1" thickBot="1" x14ac:dyDescent="0.25">
      <c r="A20" s="204"/>
      <c r="B20" s="199"/>
      <c r="C20" s="84" t="s">
        <v>76</v>
      </c>
      <c r="D20" s="75" t="s">
        <v>77</v>
      </c>
      <c r="E20" s="75" t="s">
        <v>78</v>
      </c>
      <c r="F20" s="75" t="s">
        <v>5</v>
      </c>
      <c r="G20" s="75">
        <v>6</v>
      </c>
      <c r="H20" s="75"/>
      <c r="I20" s="75">
        <f>G20-H20</f>
        <v>6</v>
      </c>
      <c r="J20" s="82">
        <v>5</v>
      </c>
      <c r="K20" s="75">
        <f>H20+J20</f>
        <v>5</v>
      </c>
      <c r="L20" s="83">
        <v>5</v>
      </c>
      <c r="M20" s="79">
        <f>+'[3]SUMINISTROS DE OFICINA'!$M$18</f>
        <v>248.55</v>
      </c>
      <c r="N20" s="79">
        <f t="shared" si="0"/>
        <v>1242.75</v>
      </c>
    </row>
    <row r="21" spans="1:14" ht="16.5" thickTop="1" thickBot="1" x14ac:dyDescent="0.25">
      <c r="A21" s="204"/>
      <c r="B21" s="199"/>
      <c r="C21" s="85" t="s">
        <v>156</v>
      </c>
      <c r="D21" s="74" t="s">
        <v>155</v>
      </c>
      <c r="E21" s="75"/>
      <c r="F21" s="75" t="s">
        <v>5</v>
      </c>
      <c r="G21" s="75"/>
      <c r="H21" s="75"/>
      <c r="I21" s="75"/>
      <c r="J21" s="82"/>
      <c r="K21" s="75"/>
      <c r="L21" s="83">
        <v>4</v>
      </c>
      <c r="M21" s="79"/>
      <c r="N21" s="79"/>
    </row>
    <row r="22" spans="1:14" ht="24" thickTop="1" thickBot="1" x14ac:dyDescent="0.25">
      <c r="A22" s="204"/>
      <c r="B22" s="199"/>
      <c r="C22" s="86"/>
      <c r="D22" s="87" t="s">
        <v>118</v>
      </c>
      <c r="E22" s="75"/>
      <c r="F22" s="75" t="s">
        <v>7</v>
      </c>
      <c r="G22" s="75"/>
      <c r="H22" s="75"/>
      <c r="I22" s="75"/>
      <c r="J22" s="82"/>
      <c r="K22" s="75"/>
      <c r="L22" s="83">
        <v>6</v>
      </c>
      <c r="M22" s="79"/>
      <c r="N22" s="79"/>
    </row>
    <row r="23" spans="1:14" ht="35.25" thickTop="1" thickBot="1" x14ac:dyDescent="0.25">
      <c r="A23" s="204"/>
      <c r="B23" s="199"/>
      <c r="C23" s="86"/>
      <c r="D23" s="87" t="s">
        <v>24</v>
      </c>
      <c r="E23" s="75"/>
      <c r="F23" s="75" t="s">
        <v>7</v>
      </c>
      <c r="G23" s="75"/>
      <c r="H23" s="75"/>
      <c r="I23" s="75"/>
      <c r="J23" s="82"/>
      <c r="K23" s="75"/>
      <c r="L23" s="83">
        <v>2</v>
      </c>
      <c r="M23" s="88"/>
      <c r="N23" s="79"/>
    </row>
    <row r="24" spans="1:14" ht="46.5" thickTop="1" thickBot="1" x14ac:dyDescent="0.25">
      <c r="A24" s="204"/>
      <c r="B24" s="199"/>
      <c r="C24" s="108"/>
      <c r="D24" s="109" t="s">
        <v>119</v>
      </c>
      <c r="E24" s="110"/>
      <c r="F24" s="110" t="s">
        <v>8</v>
      </c>
      <c r="G24" s="110"/>
      <c r="H24" s="110"/>
      <c r="I24" s="110"/>
      <c r="J24" s="111"/>
      <c r="K24" s="110"/>
      <c r="L24" s="112">
        <v>5</v>
      </c>
      <c r="M24" s="113"/>
      <c r="N24" s="114"/>
    </row>
    <row r="25" spans="1:14" ht="24" thickTop="1" thickBot="1" x14ac:dyDescent="0.25">
      <c r="A25" s="204"/>
      <c r="B25" s="199" t="s">
        <v>79</v>
      </c>
      <c r="C25" s="121" t="s">
        <v>80</v>
      </c>
      <c r="D25" s="68" t="s">
        <v>81</v>
      </c>
      <c r="E25" s="68" t="s">
        <v>82</v>
      </c>
      <c r="F25" s="68" t="s">
        <v>6</v>
      </c>
      <c r="G25" s="68"/>
      <c r="H25" s="69"/>
      <c r="I25" s="68">
        <f>G25-H25</f>
        <v>0</v>
      </c>
      <c r="J25" s="68">
        <v>2</v>
      </c>
      <c r="K25" s="68">
        <f>H25+J25</f>
        <v>2</v>
      </c>
      <c r="L25" s="70">
        <v>10</v>
      </c>
      <c r="M25" s="122">
        <f>+'[1]SUMINISTROS DE OFICINA'!$M$18</f>
        <v>2679.6</v>
      </c>
      <c r="N25" s="72">
        <f t="shared" si="0"/>
        <v>26796</v>
      </c>
    </row>
    <row r="26" spans="1:14" ht="24" thickTop="1" thickBot="1" x14ac:dyDescent="0.25">
      <c r="A26" s="204"/>
      <c r="B26" s="199"/>
      <c r="C26" s="123" t="s">
        <v>83</v>
      </c>
      <c r="D26" s="124" t="s">
        <v>84</v>
      </c>
      <c r="E26" s="124" t="s">
        <v>85</v>
      </c>
      <c r="F26" s="124" t="s">
        <v>6</v>
      </c>
      <c r="G26" s="124"/>
      <c r="H26" s="125"/>
      <c r="I26" s="124">
        <f>G26-H26</f>
        <v>0</v>
      </c>
      <c r="J26" s="124">
        <v>2</v>
      </c>
      <c r="K26" s="124">
        <f>H26+J26</f>
        <v>2</v>
      </c>
      <c r="L26" s="126">
        <v>10</v>
      </c>
      <c r="M26" s="127">
        <f>+'[5]SUMINISTROS DE OFICINA'!$M$21</f>
        <v>4019.4</v>
      </c>
      <c r="N26" s="107">
        <f t="shared" si="0"/>
        <v>40194</v>
      </c>
    </row>
    <row r="27" spans="1:14" ht="34.5" thickTop="1" x14ac:dyDescent="0.2">
      <c r="A27" s="204"/>
      <c r="B27" s="200" t="s">
        <v>105</v>
      </c>
      <c r="C27" s="115" t="s">
        <v>86</v>
      </c>
      <c r="D27" s="116" t="s">
        <v>87</v>
      </c>
      <c r="E27" s="116" t="s">
        <v>88</v>
      </c>
      <c r="F27" s="116" t="s">
        <v>7</v>
      </c>
      <c r="G27" s="116">
        <v>100</v>
      </c>
      <c r="H27" s="116">
        <v>100</v>
      </c>
      <c r="I27" s="116">
        <f t="shared" ref="I27:I37" si="1">G27-H27</f>
        <v>0</v>
      </c>
      <c r="J27" s="117"/>
      <c r="K27" s="116">
        <f t="shared" ref="K27:K37" si="2">H27+J27</f>
        <v>100</v>
      </c>
      <c r="L27" s="118">
        <v>5</v>
      </c>
      <c r="M27" s="119">
        <f>+[4]PAPELERIA!$F$99</f>
        <v>112.66</v>
      </c>
      <c r="N27" s="120">
        <f t="shared" si="0"/>
        <v>563.29999999999995</v>
      </c>
    </row>
    <row r="28" spans="1:14" ht="22.5" x14ac:dyDescent="0.2">
      <c r="A28" s="204"/>
      <c r="B28" s="201"/>
      <c r="C28" s="86"/>
      <c r="D28" s="87" t="s">
        <v>34</v>
      </c>
      <c r="E28" s="75"/>
      <c r="F28" s="75" t="s">
        <v>5</v>
      </c>
      <c r="G28" s="75"/>
      <c r="H28" s="75"/>
      <c r="I28" s="75"/>
      <c r="J28" s="82"/>
      <c r="K28" s="75"/>
      <c r="L28" s="83">
        <v>50</v>
      </c>
      <c r="M28" s="88"/>
      <c r="N28" s="79"/>
    </row>
    <row r="29" spans="1:14" ht="22.5" x14ac:dyDescent="0.2">
      <c r="A29" s="204"/>
      <c r="B29" s="201"/>
      <c r="C29" s="84" t="s">
        <v>89</v>
      </c>
      <c r="D29" s="75" t="s">
        <v>90</v>
      </c>
      <c r="E29" s="75" t="s">
        <v>91</v>
      </c>
      <c r="F29" s="75" t="s">
        <v>5</v>
      </c>
      <c r="G29" s="75">
        <v>100</v>
      </c>
      <c r="H29" s="75">
        <v>100</v>
      </c>
      <c r="I29" s="75">
        <f t="shared" si="1"/>
        <v>0</v>
      </c>
      <c r="J29" s="82"/>
      <c r="K29" s="75">
        <f t="shared" si="2"/>
        <v>100</v>
      </c>
      <c r="L29" s="83">
        <v>1</v>
      </c>
      <c r="M29" s="88">
        <f>+'[5]SUMINISTROS DE OFICINA'!$M$20</f>
        <v>75000</v>
      </c>
      <c r="N29" s="79">
        <f t="shared" si="0"/>
        <v>75000</v>
      </c>
    </row>
    <row r="30" spans="1:14" ht="33.75" x14ac:dyDescent="0.2">
      <c r="A30" s="204"/>
      <c r="B30" s="201"/>
      <c r="C30" s="84" t="s">
        <v>92</v>
      </c>
      <c r="D30" s="75" t="s">
        <v>93</v>
      </c>
      <c r="E30" s="75" t="s">
        <v>94</v>
      </c>
      <c r="F30" s="75" t="s">
        <v>7</v>
      </c>
      <c r="G30" s="75">
        <v>5</v>
      </c>
      <c r="H30" s="75">
        <v>5</v>
      </c>
      <c r="I30" s="75">
        <f t="shared" si="1"/>
        <v>0</v>
      </c>
      <c r="J30" s="82"/>
      <c r="K30" s="75">
        <f t="shared" si="2"/>
        <v>5</v>
      </c>
      <c r="L30" s="83">
        <v>2</v>
      </c>
      <c r="M30" s="88">
        <f>+'[1]SUMINISTROS DE OFICINA'!$M$21</f>
        <v>1398.95</v>
      </c>
      <c r="N30" s="79">
        <f t="shared" si="0"/>
        <v>2797.9</v>
      </c>
    </row>
    <row r="31" spans="1:14" ht="22.5" x14ac:dyDescent="0.2">
      <c r="A31" s="204"/>
      <c r="B31" s="201"/>
      <c r="C31" s="84" t="s">
        <v>95</v>
      </c>
      <c r="D31" s="75" t="s">
        <v>96</v>
      </c>
      <c r="E31" s="75" t="s">
        <v>97</v>
      </c>
      <c r="F31" s="75" t="s">
        <v>7</v>
      </c>
      <c r="G31" s="75">
        <v>10</v>
      </c>
      <c r="H31" s="75">
        <v>10</v>
      </c>
      <c r="I31" s="75">
        <f t="shared" si="1"/>
        <v>0</v>
      </c>
      <c r="J31" s="82">
        <v>2</v>
      </c>
      <c r="K31" s="75">
        <f t="shared" si="2"/>
        <v>12</v>
      </c>
      <c r="L31" s="83">
        <v>2</v>
      </c>
      <c r="M31" s="88">
        <f>+'[1]SUMINISTROS DE OFICINA'!$M$22</f>
        <v>1339.8</v>
      </c>
      <c r="N31" s="79">
        <f t="shared" si="0"/>
        <v>2679.6</v>
      </c>
    </row>
    <row r="32" spans="1:14" ht="33.75" x14ac:dyDescent="0.2">
      <c r="A32" s="204"/>
      <c r="B32" s="201"/>
      <c r="C32" s="86"/>
      <c r="D32" s="85" t="s">
        <v>125</v>
      </c>
      <c r="E32" s="75" t="s">
        <v>126</v>
      </c>
      <c r="F32" s="75" t="s">
        <v>7</v>
      </c>
      <c r="G32" s="75"/>
      <c r="H32" s="75"/>
      <c r="I32" s="75"/>
      <c r="J32" s="82"/>
      <c r="K32" s="75"/>
      <c r="L32" s="83">
        <v>5</v>
      </c>
      <c r="M32" s="88"/>
      <c r="N32" s="79"/>
    </row>
    <row r="33" spans="1:14" ht="33.75" x14ac:dyDescent="0.2">
      <c r="A33" s="204"/>
      <c r="B33" s="201"/>
      <c r="C33" s="86"/>
      <c r="D33" s="85" t="s">
        <v>127</v>
      </c>
      <c r="E33" s="75" t="s">
        <v>128</v>
      </c>
      <c r="F33" s="75" t="s">
        <v>7</v>
      </c>
      <c r="G33" s="75"/>
      <c r="H33" s="75"/>
      <c r="I33" s="75"/>
      <c r="J33" s="82"/>
      <c r="K33" s="75"/>
      <c r="L33" s="83">
        <v>5</v>
      </c>
      <c r="M33" s="88"/>
      <c r="N33" s="79"/>
    </row>
    <row r="34" spans="1:14" ht="33.75" x14ac:dyDescent="0.2">
      <c r="A34" s="204"/>
      <c r="B34" s="201"/>
      <c r="C34" s="84" t="s">
        <v>98</v>
      </c>
      <c r="D34" s="75" t="s">
        <v>120</v>
      </c>
      <c r="E34" s="75" t="s">
        <v>99</v>
      </c>
      <c r="F34" s="75" t="s">
        <v>7</v>
      </c>
      <c r="G34" s="75">
        <v>1</v>
      </c>
      <c r="H34" s="75">
        <v>1</v>
      </c>
      <c r="I34" s="75">
        <f t="shared" si="1"/>
        <v>0</v>
      </c>
      <c r="J34" s="82"/>
      <c r="K34" s="75">
        <f t="shared" si="2"/>
        <v>1</v>
      </c>
      <c r="L34" s="83">
        <v>6</v>
      </c>
      <c r="M34" s="88">
        <f>+'[1]SUMINISTROS DE OFICINA'!$M$23</f>
        <v>2818.79</v>
      </c>
      <c r="N34" s="79">
        <f t="shared" si="0"/>
        <v>16912.739999999998</v>
      </c>
    </row>
    <row r="35" spans="1:14" ht="33.75" x14ac:dyDescent="0.2">
      <c r="A35" s="204"/>
      <c r="B35" s="201"/>
      <c r="C35" s="86"/>
      <c r="D35" s="85" t="s">
        <v>122</v>
      </c>
      <c r="E35" s="75" t="s">
        <v>121</v>
      </c>
      <c r="F35" s="75" t="s">
        <v>7</v>
      </c>
      <c r="G35" s="75"/>
      <c r="H35" s="75"/>
      <c r="I35" s="75"/>
      <c r="J35" s="82"/>
      <c r="K35" s="75"/>
      <c r="L35" s="83">
        <v>5</v>
      </c>
      <c r="M35" s="88"/>
      <c r="N35" s="79"/>
    </row>
    <row r="36" spans="1:14" ht="33.75" x14ac:dyDescent="0.2">
      <c r="A36" s="204"/>
      <c r="B36" s="201"/>
      <c r="C36" s="86"/>
      <c r="D36" s="85" t="s">
        <v>123</v>
      </c>
      <c r="E36" s="75" t="s">
        <v>124</v>
      </c>
      <c r="F36" s="75" t="s">
        <v>7</v>
      </c>
      <c r="G36" s="75"/>
      <c r="H36" s="75"/>
      <c r="I36" s="75"/>
      <c r="J36" s="82"/>
      <c r="K36" s="75"/>
      <c r="L36" s="83">
        <v>10</v>
      </c>
      <c r="M36" s="88"/>
      <c r="N36" s="79"/>
    </row>
    <row r="37" spans="1:14" ht="33.75" x14ac:dyDescent="0.2">
      <c r="A37" s="204"/>
      <c r="B37" s="201"/>
      <c r="C37" s="84" t="s">
        <v>100</v>
      </c>
      <c r="D37" s="75" t="s">
        <v>101</v>
      </c>
      <c r="E37" s="75" t="s">
        <v>102</v>
      </c>
      <c r="F37" s="75" t="s">
        <v>7</v>
      </c>
      <c r="G37" s="75">
        <v>2</v>
      </c>
      <c r="H37" s="75">
        <v>2</v>
      </c>
      <c r="I37" s="75">
        <f t="shared" si="1"/>
        <v>0</v>
      </c>
      <c r="J37" s="82">
        <v>2</v>
      </c>
      <c r="K37" s="75">
        <f t="shared" si="2"/>
        <v>4</v>
      </c>
      <c r="L37" s="83">
        <v>6</v>
      </c>
      <c r="M37" s="88">
        <f>+'[1]SUMINISTROS DE OFICINA'!$M$24</f>
        <v>2233</v>
      </c>
      <c r="N37" s="79">
        <f t="shared" si="0"/>
        <v>13398</v>
      </c>
    </row>
    <row r="38" spans="1:14" x14ac:dyDescent="0.2">
      <c r="A38" s="204"/>
      <c r="B38" s="201"/>
      <c r="C38" s="86"/>
      <c r="D38" s="90" t="s">
        <v>10</v>
      </c>
      <c r="E38" s="75"/>
      <c r="F38" s="75" t="s">
        <v>107</v>
      </c>
      <c r="G38" s="75"/>
      <c r="H38" s="75"/>
      <c r="I38" s="75"/>
      <c r="J38" s="82"/>
      <c r="K38" s="75"/>
      <c r="L38" s="83">
        <v>1</v>
      </c>
      <c r="M38" s="88"/>
      <c r="N38" s="79"/>
    </row>
    <row r="39" spans="1:14" ht="22.5" x14ac:dyDescent="0.2">
      <c r="A39" s="204"/>
      <c r="B39" s="201"/>
      <c r="C39" s="85" t="s">
        <v>151</v>
      </c>
      <c r="D39" s="87" t="s">
        <v>152</v>
      </c>
      <c r="E39" s="75"/>
      <c r="F39" s="75" t="s">
        <v>19</v>
      </c>
      <c r="G39" s="75"/>
      <c r="H39" s="75"/>
      <c r="I39" s="75"/>
      <c r="J39" s="82"/>
      <c r="K39" s="75"/>
      <c r="L39" s="83">
        <v>12</v>
      </c>
      <c r="M39" s="88"/>
      <c r="N39" s="79"/>
    </row>
    <row r="40" spans="1:14" ht="45" x14ac:dyDescent="0.2">
      <c r="A40" s="204"/>
      <c r="B40" s="201"/>
      <c r="C40" s="84" t="s">
        <v>103</v>
      </c>
      <c r="D40" s="75" t="s">
        <v>18</v>
      </c>
      <c r="E40" s="75" t="s">
        <v>104</v>
      </c>
      <c r="F40" s="75" t="s">
        <v>5</v>
      </c>
      <c r="G40" s="75">
        <v>15</v>
      </c>
      <c r="H40" s="75">
        <v>10</v>
      </c>
      <c r="I40" s="75">
        <f>G40-H40</f>
        <v>5</v>
      </c>
      <c r="J40" s="82">
        <v>5</v>
      </c>
      <c r="K40" s="75">
        <f>H40+J40</f>
        <v>15</v>
      </c>
      <c r="L40" s="83">
        <v>5</v>
      </c>
      <c r="M40" s="88">
        <f>+'[1]SUMINISTROS DE OFICINA'!$M$27</f>
        <v>625</v>
      </c>
      <c r="N40" s="79">
        <f t="shared" si="0"/>
        <v>3125</v>
      </c>
    </row>
    <row r="41" spans="1:14" ht="22.5" x14ac:dyDescent="0.2">
      <c r="A41" s="204"/>
      <c r="B41" s="201"/>
      <c r="C41" s="86"/>
      <c r="D41" s="87" t="s">
        <v>29</v>
      </c>
      <c r="E41" s="75"/>
      <c r="F41" s="75" t="s">
        <v>28</v>
      </c>
      <c r="G41" s="75"/>
      <c r="H41" s="75"/>
      <c r="I41" s="75"/>
      <c r="J41" s="82"/>
      <c r="K41" s="75"/>
      <c r="L41" s="83">
        <v>3</v>
      </c>
      <c r="M41" s="88"/>
      <c r="N41" s="79"/>
    </row>
    <row r="42" spans="1:14" ht="33.75" x14ac:dyDescent="0.2">
      <c r="A42" s="204"/>
      <c r="B42" s="201"/>
      <c r="C42" s="86"/>
      <c r="D42" s="90" t="s">
        <v>1</v>
      </c>
      <c r="E42" s="75"/>
      <c r="F42" s="75" t="s">
        <v>28</v>
      </c>
      <c r="G42" s="75"/>
      <c r="H42" s="75"/>
      <c r="I42" s="75"/>
      <c r="J42" s="82"/>
      <c r="K42" s="75"/>
      <c r="L42" s="83">
        <v>10</v>
      </c>
      <c r="M42" s="88"/>
      <c r="N42" s="79"/>
    </row>
    <row r="43" spans="1:14" ht="22.5" x14ac:dyDescent="0.2">
      <c r="A43" s="204"/>
      <c r="B43" s="201"/>
      <c r="C43" s="86"/>
      <c r="D43" s="87" t="s">
        <v>51</v>
      </c>
      <c r="E43" s="75"/>
      <c r="F43" s="75" t="s">
        <v>5</v>
      </c>
      <c r="G43" s="75"/>
      <c r="H43" s="75"/>
      <c r="I43" s="75"/>
      <c r="J43" s="82"/>
      <c r="K43" s="75"/>
      <c r="L43" s="83">
        <v>1</v>
      </c>
      <c r="M43" s="88"/>
      <c r="N43" s="79"/>
    </row>
    <row r="44" spans="1:14" ht="33.75" x14ac:dyDescent="0.2">
      <c r="A44" s="204"/>
      <c r="B44" s="201"/>
      <c r="C44" s="85" t="s">
        <v>158</v>
      </c>
      <c r="D44" s="91" t="s">
        <v>157</v>
      </c>
      <c r="E44" s="75"/>
      <c r="F44" s="75" t="s">
        <v>5</v>
      </c>
      <c r="G44" s="75"/>
      <c r="H44" s="75"/>
      <c r="I44" s="75"/>
      <c r="J44" s="82"/>
      <c r="K44" s="75"/>
      <c r="L44" s="83">
        <v>3</v>
      </c>
      <c r="M44" s="88"/>
      <c r="N44" s="79"/>
    </row>
    <row r="45" spans="1:14" ht="22.5" x14ac:dyDescent="0.2">
      <c r="A45" s="204"/>
      <c r="B45" s="201"/>
      <c r="C45" s="86" t="s">
        <v>106</v>
      </c>
      <c r="D45" s="85" t="s">
        <v>129</v>
      </c>
      <c r="E45" s="75"/>
      <c r="F45" s="75" t="s">
        <v>8</v>
      </c>
      <c r="G45" s="75">
        <v>30</v>
      </c>
      <c r="H45" s="75">
        <v>13</v>
      </c>
      <c r="I45" s="75">
        <f>G45-H45</f>
        <v>17</v>
      </c>
      <c r="J45" s="82">
        <v>10</v>
      </c>
      <c r="K45" s="75">
        <f>H45+J45</f>
        <v>23</v>
      </c>
      <c r="L45" s="83">
        <v>20</v>
      </c>
      <c r="M45" s="88"/>
      <c r="N45" s="79">
        <f t="shared" si="0"/>
        <v>0</v>
      </c>
    </row>
    <row r="46" spans="1:14" ht="33.75" x14ac:dyDescent="0.2">
      <c r="A46" s="204"/>
      <c r="B46" s="201"/>
      <c r="C46" s="86"/>
      <c r="D46" s="85" t="s">
        <v>130</v>
      </c>
      <c r="E46" s="75"/>
      <c r="F46" s="75" t="s">
        <v>8</v>
      </c>
      <c r="G46" s="75"/>
      <c r="H46" s="75"/>
      <c r="I46" s="75"/>
      <c r="J46" s="82"/>
      <c r="K46" s="75"/>
      <c r="L46" s="83">
        <v>10</v>
      </c>
      <c r="M46" s="88"/>
      <c r="N46" s="79">
        <f t="shared" si="0"/>
        <v>0</v>
      </c>
    </row>
    <row r="47" spans="1:14" ht="22.5" x14ac:dyDescent="0.2">
      <c r="A47" s="204"/>
      <c r="B47" s="201"/>
      <c r="C47" s="92" t="s">
        <v>132</v>
      </c>
      <c r="D47" s="74" t="s">
        <v>131</v>
      </c>
      <c r="E47" s="75"/>
      <c r="F47" s="75" t="s">
        <v>28</v>
      </c>
      <c r="G47" s="75"/>
      <c r="H47" s="75"/>
      <c r="I47" s="75"/>
      <c r="J47" s="82"/>
      <c r="K47" s="75"/>
      <c r="L47" s="83">
        <v>2</v>
      </c>
      <c r="M47" s="88">
        <v>28420</v>
      </c>
      <c r="N47" s="79">
        <f t="shared" si="0"/>
        <v>56840</v>
      </c>
    </row>
    <row r="48" spans="1:14" ht="48" x14ac:dyDescent="0.2">
      <c r="A48" s="204"/>
      <c r="B48" s="201"/>
      <c r="C48" s="86"/>
      <c r="D48" s="93" t="s">
        <v>133</v>
      </c>
      <c r="E48" s="75"/>
      <c r="F48" s="75" t="s">
        <v>7</v>
      </c>
      <c r="G48" s="75"/>
      <c r="H48" s="75"/>
      <c r="I48" s="75"/>
      <c r="J48" s="82"/>
      <c r="K48" s="75"/>
      <c r="L48" s="83">
        <v>5</v>
      </c>
      <c r="M48" s="88"/>
      <c r="N48" s="79"/>
    </row>
    <row r="49" spans="1:14" ht="24" x14ac:dyDescent="0.2">
      <c r="A49" s="204"/>
      <c r="B49" s="201"/>
      <c r="C49" s="86" t="s">
        <v>108</v>
      </c>
      <c r="D49" s="93" t="s">
        <v>27</v>
      </c>
      <c r="E49" s="75"/>
      <c r="F49" s="75" t="s">
        <v>5</v>
      </c>
      <c r="G49" s="75"/>
      <c r="H49" s="75"/>
      <c r="I49" s="75"/>
      <c r="J49" s="82"/>
      <c r="K49" s="75"/>
      <c r="L49" s="83">
        <v>2</v>
      </c>
      <c r="M49" s="88">
        <f>+[4]PAPELERIA!$F$196</f>
        <v>2355.56</v>
      </c>
      <c r="N49" s="79">
        <f t="shared" si="0"/>
        <v>4711.12</v>
      </c>
    </row>
    <row r="50" spans="1:14" ht="45" x14ac:dyDescent="0.2">
      <c r="A50" s="204"/>
      <c r="B50" s="201"/>
      <c r="C50" s="92" t="s">
        <v>154</v>
      </c>
      <c r="D50" s="74" t="s">
        <v>153</v>
      </c>
      <c r="E50" s="75"/>
      <c r="F50" s="75" t="s">
        <v>9</v>
      </c>
      <c r="G50" s="75"/>
      <c r="H50" s="75"/>
      <c r="I50" s="75"/>
      <c r="J50" s="82"/>
      <c r="K50" s="75"/>
      <c r="L50" s="83">
        <v>60</v>
      </c>
      <c r="M50" s="88"/>
      <c r="N50" s="79"/>
    </row>
    <row r="51" spans="1:14" x14ac:dyDescent="0.2">
      <c r="A51" s="204"/>
      <c r="B51" s="201"/>
      <c r="C51" s="86"/>
      <c r="D51" s="90" t="s">
        <v>11</v>
      </c>
      <c r="E51" s="75"/>
      <c r="F51" s="75" t="s">
        <v>28</v>
      </c>
      <c r="G51" s="75"/>
      <c r="H51" s="75"/>
      <c r="I51" s="75"/>
      <c r="J51" s="82"/>
      <c r="K51" s="75"/>
      <c r="L51" s="83">
        <v>2</v>
      </c>
      <c r="M51" s="88"/>
      <c r="N51" s="79"/>
    </row>
    <row r="52" spans="1:14" ht="22.5" x14ac:dyDescent="0.2">
      <c r="A52" s="204"/>
      <c r="B52" s="201"/>
      <c r="C52" s="86"/>
      <c r="D52" s="87" t="s">
        <v>134</v>
      </c>
      <c r="E52" s="75"/>
      <c r="F52" s="75" t="s">
        <v>9</v>
      </c>
      <c r="G52" s="75">
        <v>20</v>
      </c>
      <c r="H52" s="75">
        <v>20</v>
      </c>
      <c r="I52" s="75">
        <f>G52-H52</f>
        <v>0</v>
      </c>
      <c r="J52" s="82">
        <v>10</v>
      </c>
      <c r="K52" s="75">
        <f>H52+J52</f>
        <v>30</v>
      </c>
      <c r="L52" s="83">
        <v>3</v>
      </c>
      <c r="M52" s="88">
        <f>+'[1]SUMINISTROS DE OFICINA'!$M$38</f>
        <v>896.53</v>
      </c>
      <c r="N52" s="79">
        <f t="shared" si="0"/>
        <v>2689.59</v>
      </c>
    </row>
    <row r="53" spans="1:14" ht="22.5" x14ac:dyDescent="0.2">
      <c r="A53" s="204"/>
      <c r="B53" s="201"/>
      <c r="C53" s="86"/>
      <c r="D53" s="87" t="s">
        <v>135</v>
      </c>
      <c r="E53" s="75"/>
      <c r="F53" s="75" t="s">
        <v>9</v>
      </c>
      <c r="G53" s="75"/>
      <c r="H53" s="75"/>
      <c r="I53" s="75"/>
      <c r="J53" s="82"/>
      <c r="K53" s="75"/>
      <c r="L53" s="83">
        <v>3</v>
      </c>
      <c r="M53" s="88">
        <f>+'[1]SUMINISTROS DE OFICINA'!$M$39</f>
        <v>98854.59</v>
      </c>
      <c r="N53" s="79">
        <f t="shared" si="0"/>
        <v>296563.77</v>
      </c>
    </row>
    <row r="54" spans="1:14" s="60" customFormat="1" ht="31.5" customHeight="1" x14ac:dyDescent="0.2">
      <c r="A54" s="204"/>
      <c r="B54" s="201"/>
      <c r="C54" s="86"/>
      <c r="D54" s="87" t="s">
        <v>137</v>
      </c>
      <c r="E54" s="94"/>
      <c r="F54" s="94" t="s">
        <v>9</v>
      </c>
      <c r="G54" s="89"/>
      <c r="H54" s="89"/>
      <c r="I54" s="94">
        <f>G54-H54</f>
        <v>0</v>
      </c>
      <c r="J54" s="95"/>
      <c r="K54" s="94">
        <f>H54+J54</f>
        <v>0</v>
      </c>
      <c r="L54" s="96">
        <v>3</v>
      </c>
      <c r="M54" s="97">
        <f>+'[1]SUMINISTROS DE OFICINA'!$M$40</f>
        <v>2679.6</v>
      </c>
      <c r="N54" s="79">
        <f t="shared" si="0"/>
        <v>8038.7999999999993</v>
      </c>
    </row>
    <row r="55" spans="1:14" s="60" customFormat="1" ht="31.5" customHeight="1" x14ac:dyDescent="0.2">
      <c r="A55" s="204"/>
      <c r="B55" s="201"/>
      <c r="C55" s="86" t="s">
        <v>110</v>
      </c>
      <c r="D55" s="87" t="s">
        <v>136</v>
      </c>
      <c r="E55" s="94"/>
      <c r="F55" s="94" t="s">
        <v>7</v>
      </c>
      <c r="G55" s="89"/>
      <c r="H55" s="89"/>
      <c r="I55" s="94"/>
      <c r="J55" s="95"/>
      <c r="K55" s="94"/>
      <c r="L55" s="96">
        <v>6</v>
      </c>
      <c r="M55" s="97">
        <f>+'[1]SUMINISTROS DE OFICINA'!$M$41</f>
        <v>1429.12</v>
      </c>
      <c r="N55" s="79">
        <f t="shared" si="0"/>
        <v>8574.7199999999993</v>
      </c>
    </row>
    <row r="56" spans="1:14" s="60" customFormat="1" ht="31.5" customHeight="1" x14ac:dyDescent="0.2">
      <c r="A56" s="204"/>
      <c r="B56" s="201"/>
      <c r="C56" s="86"/>
      <c r="D56" s="87" t="s">
        <v>150</v>
      </c>
      <c r="E56" s="94"/>
      <c r="F56" s="94" t="s">
        <v>6</v>
      </c>
      <c r="G56" s="89"/>
      <c r="H56" s="89"/>
      <c r="I56" s="94"/>
      <c r="J56" s="95"/>
      <c r="K56" s="94"/>
      <c r="L56" s="96">
        <v>2</v>
      </c>
      <c r="M56" s="97"/>
      <c r="N56" s="79"/>
    </row>
    <row r="57" spans="1:14" s="60" customFormat="1" ht="31.5" customHeight="1" x14ac:dyDescent="0.2">
      <c r="A57" s="204"/>
      <c r="B57" s="201"/>
      <c r="C57" s="86"/>
      <c r="D57" s="87" t="s">
        <v>149</v>
      </c>
      <c r="E57" s="94"/>
      <c r="F57" s="94" t="s">
        <v>6</v>
      </c>
      <c r="G57" s="89"/>
      <c r="H57" s="89"/>
      <c r="I57" s="94"/>
      <c r="J57" s="95"/>
      <c r="K57" s="94"/>
      <c r="L57" s="96">
        <v>2</v>
      </c>
      <c r="M57" s="97"/>
      <c r="N57" s="79"/>
    </row>
    <row r="58" spans="1:14" s="60" customFormat="1" ht="22.5" x14ac:dyDescent="0.2">
      <c r="A58" s="204"/>
      <c r="B58" s="201"/>
      <c r="C58" s="89" t="s">
        <v>111</v>
      </c>
      <c r="D58" s="98" t="s">
        <v>138</v>
      </c>
      <c r="E58" s="94" t="s">
        <v>112</v>
      </c>
      <c r="F58" s="94" t="s">
        <v>5</v>
      </c>
      <c r="G58" s="89"/>
      <c r="H58" s="89"/>
      <c r="I58" s="94"/>
      <c r="J58" s="95"/>
      <c r="K58" s="94"/>
      <c r="L58" s="96">
        <v>5</v>
      </c>
      <c r="M58" s="97">
        <v>220745</v>
      </c>
      <c r="N58" s="79">
        <f t="shared" si="0"/>
        <v>1103725</v>
      </c>
    </row>
    <row r="59" spans="1:14" s="60" customFormat="1" ht="22.5" x14ac:dyDescent="0.2">
      <c r="A59" s="204"/>
      <c r="B59" s="201"/>
      <c r="C59" s="89" t="s">
        <v>111</v>
      </c>
      <c r="D59" s="98" t="s">
        <v>139</v>
      </c>
      <c r="E59" s="94" t="s">
        <v>112</v>
      </c>
      <c r="F59" s="94" t="s">
        <v>5</v>
      </c>
      <c r="G59" s="89"/>
      <c r="H59" s="89"/>
      <c r="I59" s="94"/>
      <c r="J59" s="95"/>
      <c r="K59" s="94"/>
      <c r="L59" s="96">
        <v>5</v>
      </c>
      <c r="M59" s="97">
        <v>268888</v>
      </c>
      <c r="N59" s="79">
        <f t="shared" si="0"/>
        <v>1344440</v>
      </c>
    </row>
    <row r="60" spans="1:14" s="60" customFormat="1" ht="22.5" x14ac:dyDescent="0.2">
      <c r="A60" s="204"/>
      <c r="B60" s="201"/>
      <c r="C60" s="89" t="s">
        <v>111</v>
      </c>
      <c r="D60" s="98" t="s">
        <v>140</v>
      </c>
      <c r="E60" s="94" t="s">
        <v>112</v>
      </c>
      <c r="F60" s="94" t="s">
        <v>5</v>
      </c>
      <c r="G60" s="89"/>
      <c r="H60" s="89"/>
      <c r="I60" s="94"/>
      <c r="J60" s="95"/>
      <c r="K60" s="94"/>
      <c r="L60" s="96">
        <v>5</v>
      </c>
      <c r="M60" s="97">
        <v>268888</v>
      </c>
      <c r="N60" s="79">
        <f t="shared" si="0"/>
        <v>1344440</v>
      </c>
    </row>
    <row r="61" spans="1:14" s="60" customFormat="1" ht="22.5" x14ac:dyDescent="0.2">
      <c r="A61" s="204"/>
      <c r="B61" s="201"/>
      <c r="C61" s="89" t="s">
        <v>111</v>
      </c>
      <c r="D61" s="98" t="s">
        <v>141</v>
      </c>
      <c r="E61" s="94" t="s">
        <v>112</v>
      </c>
      <c r="F61" s="94" t="s">
        <v>5</v>
      </c>
      <c r="G61" s="89"/>
      <c r="H61" s="89"/>
      <c r="I61" s="94"/>
      <c r="J61" s="95"/>
      <c r="K61" s="94"/>
      <c r="L61" s="96">
        <v>5</v>
      </c>
      <c r="M61" s="97">
        <v>269004</v>
      </c>
      <c r="N61" s="79">
        <f t="shared" si="0"/>
        <v>1345020</v>
      </c>
    </row>
    <row r="62" spans="1:14" s="60" customFormat="1" ht="33.75" x14ac:dyDescent="0.2">
      <c r="A62" s="204"/>
      <c r="B62" s="201"/>
      <c r="C62" s="99" t="s">
        <v>109</v>
      </c>
      <c r="D62" s="98" t="s">
        <v>142</v>
      </c>
      <c r="E62" s="94" t="s">
        <v>146</v>
      </c>
      <c r="F62" s="94"/>
      <c r="G62" s="89"/>
      <c r="H62" s="89"/>
      <c r="I62" s="94"/>
      <c r="J62" s="95"/>
      <c r="K62" s="94"/>
      <c r="L62" s="96"/>
      <c r="M62" s="97"/>
      <c r="N62" s="79"/>
    </row>
    <row r="63" spans="1:14" s="60" customFormat="1" ht="33.75" x14ac:dyDescent="0.2">
      <c r="A63" s="204"/>
      <c r="B63" s="201"/>
      <c r="C63" s="99" t="s">
        <v>109</v>
      </c>
      <c r="D63" s="98" t="s">
        <v>143</v>
      </c>
      <c r="E63" s="94" t="s">
        <v>146</v>
      </c>
      <c r="F63" s="94"/>
      <c r="G63" s="89"/>
      <c r="H63" s="89"/>
      <c r="I63" s="94"/>
      <c r="J63" s="95"/>
      <c r="K63" s="94"/>
      <c r="L63" s="96"/>
      <c r="M63" s="97"/>
      <c r="N63" s="79"/>
    </row>
    <row r="64" spans="1:14" s="60" customFormat="1" ht="33.75" x14ac:dyDescent="0.2">
      <c r="A64" s="204"/>
      <c r="B64" s="201"/>
      <c r="C64" s="99" t="s">
        <v>109</v>
      </c>
      <c r="D64" s="98" t="s">
        <v>144</v>
      </c>
      <c r="E64" s="94" t="s">
        <v>147</v>
      </c>
      <c r="F64" s="94" t="s">
        <v>5</v>
      </c>
      <c r="G64" s="89"/>
      <c r="H64" s="89"/>
      <c r="I64" s="94"/>
      <c r="J64" s="95"/>
      <c r="K64" s="94"/>
      <c r="L64" s="96">
        <v>2</v>
      </c>
      <c r="M64" s="97"/>
      <c r="N64" s="79"/>
    </row>
    <row r="65" spans="1:22" s="60" customFormat="1" ht="45.75" thickBot="1" x14ac:dyDescent="0.25">
      <c r="A65" s="205"/>
      <c r="B65" s="202"/>
      <c r="C65" s="100" t="s">
        <v>109</v>
      </c>
      <c r="D65" s="101" t="s">
        <v>145</v>
      </c>
      <c r="E65" s="102" t="s">
        <v>148</v>
      </c>
      <c r="F65" s="102" t="s">
        <v>5</v>
      </c>
      <c r="G65" s="103"/>
      <c r="H65" s="103"/>
      <c r="I65" s="102"/>
      <c r="J65" s="104"/>
      <c r="K65" s="102"/>
      <c r="L65" s="105">
        <v>2</v>
      </c>
      <c r="M65" s="106">
        <v>268888</v>
      </c>
      <c r="N65" s="107">
        <f t="shared" si="0"/>
        <v>537776</v>
      </c>
    </row>
    <row r="66" spans="1:22" ht="24" customHeight="1" thickTop="1" thickBot="1" x14ac:dyDescent="0.25">
      <c r="A66" s="196" t="s">
        <v>113</v>
      </c>
      <c r="B66" s="197"/>
      <c r="C66" s="197"/>
      <c r="D66" s="197"/>
      <c r="E66" s="197"/>
      <c r="F66" s="198"/>
      <c r="G66" s="61">
        <f>SUM(G12:G55)</f>
        <v>1009</v>
      </c>
      <c r="H66" s="61"/>
      <c r="I66" s="61"/>
      <c r="J66" s="61"/>
      <c r="K66" s="61"/>
      <c r="L66" s="62">
        <f>SUM(L12:L65)</f>
        <v>376</v>
      </c>
      <c r="M66" s="63">
        <f>SUM(M12:M65)</f>
        <v>1592217.31</v>
      </c>
      <c r="N66" s="63">
        <f>SUM(N12:N65)</f>
        <v>6545260.7699999996</v>
      </c>
    </row>
    <row r="67" spans="1:22" ht="15.75" thickTop="1" x14ac:dyDescent="0.2">
      <c r="F67" s="64"/>
      <c r="G67" s="64"/>
      <c r="H67" s="64"/>
      <c r="I67" s="64"/>
      <c r="J67" s="64"/>
      <c r="K67" s="64"/>
      <c r="L67" s="65"/>
      <c r="M67" s="64"/>
      <c r="N67" s="64"/>
      <c r="O67" s="64"/>
      <c r="P67" s="64"/>
      <c r="Q67" s="64"/>
      <c r="R67" s="64"/>
      <c r="S67" s="64"/>
      <c r="T67" s="64"/>
      <c r="U67" s="64"/>
      <c r="V67" s="64"/>
    </row>
  </sheetData>
  <mergeCells count="8">
    <mergeCell ref="A66:F66"/>
    <mergeCell ref="B25:B26"/>
    <mergeCell ref="B27:B65"/>
    <mergeCell ref="A12:A65"/>
    <mergeCell ref="A1:B3"/>
    <mergeCell ref="C1:L1"/>
    <mergeCell ref="D5:E5"/>
    <mergeCell ref="B12:B24"/>
  </mergeCells>
  <printOptions horizontalCentered="1"/>
  <pageMargins left="0.78740157480314965" right="0.78740157480314965" top="0.78740157480314965" bottom="0.39370078740157483" header="0.78740157480314965" footer="0.27559055118110237"/>
  <pageSetup scale="50" orientation="portrait" cellComments="asDisplayed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9"/>
  </sheetPr>
  <dimension ref="A1:V22"/>
  <sheetViews>
    <sheetView topLeftCell="B9" workbookViewId="0">
      <selection activeCell="I26" sqref="I26"/>
    </sheetView>
  </sheetViews>
  <sheetFormatPr baseColWidth="10" defaultRowHeight="12.75" x14ac:dyDescent="0.2"/>
  <cols>
    <col min="1" max="1" width="1.85546875" hidden="1" customWidth="1"/>
    <col min="2" max="2" width="63.5703125" style="11" customWidth="1"/>
    <col min="3" max="3" width="14" style="9" hidden="1" customWidth="1"/>
    <col min="4" max="5" width="4.7109375" style="9" hidden="1" customWidth="1"/>
    <col min="6" max="6" width="9.7109375" style="9" hidden="1" customWidth="1"/>
    <col min="7" max="7" width="0" style="9" hidden="1" customWidth="1"/>
    <col min="8" max="8" width="13.5703125" style="9" customWidth="1"/>
    <col min="9" max="9" width="9.140625" style="43" customWidth="1"/>
    <col min="10" max="21" width="11.42578125" hidden="1" customWidth="1"/>
    <col min="22" max="22" width="11.42578125" style="9"/>
  </cols>
  <sheetData>
    <row r="1" spans="1:21" x14ac:dyDescent="0.2">
      <c r="B1" s="9"/>
      <c r="I1" s="40"/>
      <c r="T1" s="9"/>
      <c r="U1" s="9"/>
    </row>
    <row r="2" spans="1:21" ht="15.75" x14ac:dyDescent="0.25">
      <c r="B2" s="217" t="s">
        <v>45</v>
      </c>
      <c r="C2" s="217"/>
      <c r="D2" s="217"/>
      <c r="E2" s="217"/>
      <c r="F2" s="217"/>
      <c r="G2" s="217"/>
      <c r="H2" s="217"/>
      <c r="I2" s="217"/>
      <c r="T2" s="9"/>
      <c r="U2" s="9"/>
    </row>
    <row r="3" spans="1:21" ht="15" x14ac:dyDescent="0.25">
      <c r="B3" s="218" t="s">
        <v>46</v>
      </c>
      <c r="C3" s="218"/>
      <c r="D3" s="218"/>
      <c r="E3" s="218"/>
      <c r="F3" s="218"/>
      <c r="G3" s="218"/>
      <c r="H3" s="218"/>
      <c r="I3" s="218"/>
      <c r="T3" s="9"/>
      <c r="U3" s="9"/>
    </row>
    <row r="4" spans="1:21" x14ac:dyDescent="0.2">
      <c r="B4" s="219"/>
      <c r="C4" s="219"/>
      <c r="D4" s="219"/>
      <c r="E4" s="219"/>
      <c r="F4" s="219"/>
      <c r="G4" s="219"/>
      <c r="H4" s="219"/>
      <c r="I4" s="219"/>
      <c r="T4" s="9"/>
      <c r="U4" s="9"/>
    </row>
    <row r="5" spans="1:21" ht="13.5" thickBot="1" x14ac:dyDescent="0.25">
      <c r="B5" s="9"/>
      <c r="I5" s="40"/>
      <c r="T5" s="9"/>
      <c r="U5" s="9"/>
    </row>
    <row r="6" spans="1:21" ht="33.75" customHeight="1" x14ac:dyDescent="0.2">
      <c r="B6" s="209" t="s">
        <v>35</v>
      </c>
      <c r="C6" s="211" t="s">
        <v>36</v>
      </c>
      <c r="D6" s="213" t="s">
        <v>22</v>
      </c>
      <c r="E6" s="213" t="s">
        <v>22</v>
      </c>
      <c r="F6" s="220" t="s">
        <v>2</v>
      </c>
      <c r="G6" s="220" t="s">
        <v>3</v>
      </c>
      <c r="H6" s="222" t="s">
        <v>12</v>
      </c>
      <c r="I6" s="215" t="s">
        <v>26</v>
      </c>
      <c r="T6" s="9"/>
      <c r="U6" s="9"/>
    </row>
    <row r="7" spans="1:21" ht="38.25" customHeight="1" x14ac:dyDescent="0.2">
      <c r="B7" s="210"/>
      <c r="C7" s="212"/>
      <c r="D7" s="214"/>
      <c r="E7" s="214"/>
      <c r="F7" s="221"/>
      <c r="G7" s="221"/>
      <c r="H7" s="223"/>
      <c r="I7" s="216"/>
      <c r="T7" s="9"/>
      <c r="U7" s="9"/>
    </row>
    <row r="8" spans="1:21" ht="21.95" customHeight="1" x14ac:dyDescent="0.2">
      <c r="A8" s="9"/>
      <c r="B8" s="37" t="s">
        <v>39</v>
      </c>
      <c r="C8" s="10">
        <v>1</v>
      </c>
      <c r="D8" s="6"/>
      <c r="E8" s="6"/>
      <c r="F8" s="5"/>
      <c r="G8" s="5"/>
      <c r="H8" s="165"/>
      <c r="I8" s="41" t="s">
        <v>25</v>
      </c>
      <c r="T8" s="9"/>
      <c r="U8" s="9"/>
    </row>
    <row r="9" spans="1:21" ht="21.95" customHeight="1" x14ac:dyDescent="0.2">
      <c r="A9" s="9"/>
      <c r="B9" s="38" t="s">
        <v>40</v>
      </c>
      <c r="C9" s="10"/>
      <c r="D9" s="6"/>
      <c r="E9" s="6"/>
      <c r="F9" s="5"/>
      <c r="G9" s="5"/>
      <c r="H9" s="165"/>
      <c r="I9" s="41">
        <v>1</v>
      </c>
      <c r="T9" s="9"/>
      <c r="U9" s="9"/>
    </row>
    <row r="10" spans="1:21" ht="27" customHeight="1" x14ac:dyDescent="0.25">
      <c r="A10" s="9"/>
      <c r="B10" s="157" t="s">
        <v>41</v>
      </c>
      <c r="C10" s="12">
        <v>1</v>
      </c>
      <c r="D10" s="34"/>
      <c r="E10" s="34"/>
      <c r="F10" s="13"/>
      <c r="G10" s="160"/>
      <c r="H10" s="165"/>
      <c r="I10" s="41">
        <v>1</v>
      </c>
      <c r="T10" s="9"/>
      <c r="U10" s="9"/>
    </row>
    <row r="11" spans="1:21" ht="27" customHeight="1" x14ac:dyDescent="0.25">
      <c r="A11" s="9"/>
      <c r="B11" s="166" t="s">
        <v>42</v>
      </c>
      <c r="C11" s="7"/>
      <c r="D11" s="6"/>
      <c r="E11" s="6"/>
      <c r="F11" s="5"/>
      <c r="G11" s="5"/>
      <c r="H11" s="165"/>
      <c r="I11" s="41">
        <v>1</v>
      </c>
      <c r="T11" s="9"/>
      <c r="U11" s="9"/>
    </row>
    <row r="12" spans="1:21" ht="27" customHeight="1" x14ac:dyDescent="0.25">
      <c r="A12" s="9"/>
      <c r="B12" s="39" t="s">
        <v>44</v>
      </c>
      <c r="C12" s="7"/>
      <c r="D12" s="6"/>
      <c r="E12" s="6"/>
      <c r="F12" s="5"/>
      <c r="G12" s="5"/>
      <c r="H12" s="165"/>
      <c r="I12" s="41">
        <v>1</v>
      </c>
      <c r="T12" s="9"/>
      <c r="U12" s="9"/>
    </row>
    <row r="13" spans="1:21" ht="27" customHeight="1" x14ac:dyDescent="0.25">
      <c r="A13" s="9"/>
      <c r="B13" s="32" t="s">
        <v>37</v>
      </c>
      <c r="C13" s="35">
        <v>1</v>
      </c>
      <c r="D13" s="36"/>
      <c r="E13" s="36"/>
      <c r="F13" s="33"/>
      <c r="G13" s="161"/>
      <c r="H13" s="165"/>
      <c r="I13" s="163">
        <v>1</v>
      </c>
      <c r="T13" s="9"/>
      <c r="U13" s="9"/>
    </row>
    <row r="14" spans="1:21" ht="27" customHeight="1" x14ac:dyDescent="0.2">
      <c r="A14" s="9"/>
      <c r="B14" s="128" t="s">
        <v>51</v>
      </c>
      <c r="C14" s="1" t="s">
        <v>38</v>
      </c>
      <c r="D14" s="1"/>
      <c r="E14" s="1"/>
      <c r="F14" s="1"/>
      <c r="G14" s="162"/>
      <c r="H14" s="1"/>
      <c r="I14" s="164">
        <v>1</v>
      </c>
      <c r="T14" s="9"/>
      <c r="U14" s="9"/>
    </row>
    <row r="15" spans="1:21" ht="27" customHeight="1" x14ac:dyDescent="0.2">
      <c r="A15" s="9"/>
      <c r="B15" s="158" t="s">
        <v>43</v>
      </c>
      <c r="C15" s="1"/>
      <c r="D15" s="1"/>
      <c r="E15" s="1"/>
      <c r="F15" s="1"/>
      <c r="G15" s="162"/>
      <c r="H15" s="1"/>
      <c r="I15" s="164"/>
      <c r="T15" s="9"/>
      <c r="U15" s="9"/>
    </row>
    <row r="16" spans="1:21" ht="27" customHeight="1" x14ac:dyDescent="0.2">
      <c r="A16" s="9"/>
      <c r="B16" s="158" t="s">
        <v>47</v>
      </c>
      <c r="C16" s="1"/>
      <c r="D16" s="1"/>
      <c r="E16" s="1"/>
      <c r="F16" s="1"/>
      <c r="G16" s="162"/>
      <c r="H16" s="1"/>
      <c r="I16" s="164"/>
      <c r="T16" s="9"/>
      <c r="U16" s="9"/>
    </row>
    <row r="17" spans="1:21" ht="27" customHeight="1" x14ac:dyDescent="0.2">
      <c r="A17" s="9"/>
      <c r="B17" s="159" t="s">
        <v>48</v>
      </c>
      <c r="C17" s="1"/>
      <c r="D17" s="1"/>
      <c r="E17" s="1"/>
      <c r="F17" s="1"/>
      <c r="G17" s="162"/>
      <c r="H17" s="1"/>
      <c r="I17" s="164"/>
      <c r="T17" s="9"/>
      <c r="U17" s="9"/>
    </row>
    <row r="18" spans="1:21" ht="27" customHeight="1" x14ac:dyDescent="0.2">
      <c r="A18" s="9"/>
      <c r="B18" s="30" t="s">
        <v>49</v>
      </c>
      <c r="C18" s="1"/>
      <c r="D18" s="1"/>
      <c r="E18" s="1"/>
      <c r="F18" s="1"/>
      <c r="G18" s="162"/>
      <c r="H18" s="1"/>
      <c r="I18" s="164"/>
      <c r="T18" s="9"/>
      <c r="U18" s="9"/>
    </row>
    <row r="19" spans="1:21" ht="11.25" customHeight="1" thickBot="1" x14ac:dyDescent="0.25">
      <c r="A19" s="9"/>
      <c r="B19" s="23"/>
      <c r="C19" s="31"/>
      <c r="D19" s="31"/>
      <c r="E19" s="31"/>
      <c r="F19" s="31"/>
      <c r="G19" s="31"/>
      <c r="H19" s="31"/>
      <c r="I19" s="42"/>
      <c r="T19" s="9"/>
      <c r="U19" s="9"/>
    </row>
    <row r="20" spans="1:21" hidden="1" x14ac:dyDescent="0.2">
      <c r="A20" s="9"/>
      <c r="B20" s="9"/>
      <c r="T20" s="9"/>
      <c r="U20" s="9"/>
    </row>
    <row r="21" spans="1:21" hidden="1" x14ac:dyDescent="0.2">
      <c r="A21" s="9"/>
      <c r="T21" s="9"/>
      <c r="U21" s="9"/>
    </row>
    <row r="22" spans="1:21" hidden="1" x14ac:dyDescent="0.2">
      <c r="A22" s="9"/>
      <c r="B22" s="9"/>
    </row>
  </sheetData>
  <mergeCells count="11">
    <mergeCell ref="H6:H7"/>
    <mergeCell ref="B6:B7"/>
    <mergeCell ref="C6:C7"/>
    <mergeCell ref="D6:D7"/>
    <mergeCell ref="I6:I7"/>
    <mergeCell ref="B2:I2"/>
    <mergeCell ref="B3:I3"/>
    <mergeCell ref="B4:I4"/>
    <mergeCell ref="E6:E7"/>
    <mergeCell ref="F6:F7"/>
    <mergeCell ref="G6:G7"/>
  </mergeCells>
  <phoneticPr fontId="1" type="noConversion"/>
  <printOptions horizontalCentered="1"/>
  <pageMargins left="0.6692913385826772" right="0.19685039370078741" top="0.98425196850393704" bottom="0.78740157480314965" header="0.78740157480314965" footer="0.59055118110236227"/>
  <pageSetup orientation="portrait" r:id="rId1"/>
  <headerFooter alignWithMargins="0">
    <oddFooter>&amp;L
                                      &amp;"Arial,Negrita"&amp;5A MT U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9"/>
  </sheetPr>
  <dimension ref="A1:V10"/>
  <sheetViews>
    <sheetView workbookViewId="0">
      <selection activeCell="I19" sqref="I19"/>
    </sheetView>
  </sheetViews>
  <sheetFormatPr baseColWidth="10" defaultRowHeight="12.75" x14ac:dyDescent="0.2"/>
  <cols>
    <col min="1" max="1" width="1.85546875" customWidth="1"/>
    <col min="2" max="2" width="32.5703125" customWidth="1"/>
    <col min="3" max="3" width="8.7109375" customWidth="1"/>
    <col min="4" max="4" width="9.7109375" customWidth="1"/>
    <col min="5" max="5" width="10" customWidth="1"/>
    <col min="6" max="6" width="10.42578125" customWidth="1"/>
    <col min="7" max="7" width="9.5703125" customWidth="1"/>
    <col min="10" max="10" width="0.140625" customWidth="1"/>
    <col min="11" max="11" width="0" hidden="1" customWidth="1"/>
  </cols>
  <sheetData>
    <row r="1" spans="1:22" x14ac:dyDescent="0.2">
      <c r="A1" s="9"/>
      <c r="B1" s="17"/>
      <c r="C1" s="18"/>
      <c r="D1" s="18"/>
      <c r="E1" s="18"/>
      <c r="F1" s="18"/>
      <c r="G1" s="18"/>
      <c r="H1" s="18"/>
      <c r="I1" s="19"/>
    </row>
    <row r="2" spans="1:22" ht="15.75" x14ac:dyDescent="0.25">
      <c r="A2" s="9"/>
      <c r="B2" s="224" t="s">
        <v>20</v>
      </c>
      <c r="C2" s="217"/>
      <c r="D2" s="217"/>
      <c r="E2" s="217"/>
      <c r="F2" s="217"/>
      <c r="G2" s="217"/>
      <c r="H2" s="14"/>
      <c r="I2" s="20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5" x14ac:dyDescent="0.25">
      <c r="A3" s="9"/>
      <c r="B3" s="225" t="s">
        <v>21</v>
      </c>
      <c r="C3" s="218"/>
      <c r="D3" s="218"/>
      <c r="E3" s="218"/>
      <c r="F3" s="218"/>
      <c r="G3" s="218"/>
      <c r="H3" s="15"/>
      <c r="I3" s="21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x14ac:dyDescent="0.2">
      <c r="A4" s="9"/>
      <c r="B4" s="226" t="s">
        <v>50</v>
      </c>
      <c r="C4" s="219"/>
      <c r="D4" s="219"/>
      <c r="E4" s="219"/>
      <c r="F4" s="219"/>
      <c r="G4" s="219"/>
      <c r="H4" s="16"/>
      <c r="I4" s="22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13.5" thickBot="1" x14ac:dyDescent="0.25">
      <c r="A5" s="9"/>
      <c r="B5" s="23"/>
      <c r="C5" s="24"/>
      <c r="D5" s="24"/>
      <c r="E5" s="24"/>
      <c r="F5" s="24"/>
      <c r="G5" s="24"/>
      <c r="H5" s="24"/>
      <c r="I5" s="25"/>
    </row>
    <row r="6" spans="1:22" x14ac:dyDescent="0.2">
      <c r="A6" s="11"/>
      <c r="B6" s="28" t="s">
        <v>0</v>
      </c>
      <c r="C6" s="26" t="s">
        <v>13</v>
      </c>
      <c r="D6" s="27" t="s">
        <v>14</v>
      </c>
      <c r="E6" s="27" t="s">
        <v>15</v>
      </c>
      <c r="F6" s="27" t="s">
        <v>16</v>
      </c>
      <c r="G6" s="27" t="s">
        <v>17</v>
      </c>
      <c r="H6" s="8"/>
      <c r="I6" s="29"/>
    </row>
    <row r="7" spans="1:22" ht="17.25" customHeight="1" x14ac:dyDescent="0.2">
      <c r="A7" s="9"/>
      <c r="B7" s="236" t="s">
        <v>30</v>
      </c>
      <c r="C7" s="237"/>
      <c r="D7" s="237"/>
      <c r="E7" s="237"/>
      <c r="F7" s="237"/>
      <c r="G7" s="237"/>
      <c r="H7" s="237"/>
      <c r="I7" s="238"/>
    </row>
    <row r="8" spans="1:22" x14ac:dyDescent="0.2">
      <c r="A8" s="9"/>
      <c r="B8" s="233" t="s">
        <v>31</v>
      </c>
      <c r="C8" s="234"/>
      <c r="D8" s="234"/>
      <c r="E8" s="234"/>
      <c r="F8" s="234"/>
      <c r="G8" s="234"/>
      <c r="H8" s="234"/>
      <c r="I8" s="235"/>
    </row>
    <row r="9" spans="1:22" ht="13.5" thickBot="1" x14ac:dyDescent="0.25">
      <c r="A9" s="9"/>
      <c r="B9" s="230" t="s">
        <v>32</v>
      </c>
      <c r="C9" s="231"/>
      <c r="D9" s="231"/>
      <c r="E9" s="231"/>
      <c r="F9" s="231"/>
      <c r="G9" s="231"/>
      <c r="H9" s="231"/>
      <c r="I9" s="232"/>
    </row>
    <row r="10" spans="1:22" ht="13.5" thickBot="1" x14ac:dyDescent="0.25">
      <c r="A10" s="9"/>
      <c r="B10" s="227" t="s">
        <v>33</v>
      </c>
      <c r="C10" s="228"/>
      <c r="D10" s="228"/>
      <c r="E10" s="228"/>
      <c r="F10" s="228"/>
      <c r="G10" s="228"/>
      <c r="H10" s="228"/>
      <c r="I10" s="229"/>
    </row>
  </sheetData>
  <mergeCells count="7">
    <mergeCell ref="B2:G2"/>
    <mergeCell ref="B3:G3"/>
    <mergeCell ref="B4:G4"/>
    <mergeCell ref="B10:I10"/>
    <mergeCell ref="B9:I9"/>
    <mergeCell ref="B8:I8"/>
    <mergeCell ref="B7:I7"/>
  </mergeCells>
  <phoneticPr fontId="1" type="noConversion"/>
  <printOptions horizontalCentered="1" verticalCentered="1"/>
  <pageMargins left="1.1811023622047245" right="0.78740157480314965" top="0.98425196850393704" bottom="0.98425196850393704" header="0.98425196850393704" footer="0.98425196850393704"/>
  <pageSetup orientation="portrait" r:id="rId1"/>
  <headerFooter alignWithMargins="0">
    <oddFooter>&amp;L
                                      &amp;"Arial,Negrita"&amp;5A M TU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MANTENIMIENTO Y REPARACIÓN</vt:lpstr>
      <vt:lpstr>SUMINISTROS DE OFICINA</vt:lpstr>
      <vt:lpstr>EQUIPO DE OFICINA</vt:lpstr>
      <vt:lpstr>MANTENIMENTO</vt:lpstr>
      <vt:lpstr>'SUMINISTROS DE OFICINA'!Área_de_impresión</vt:lpstr>
      <vt:lpstr>'SUMINISTROS DE OFICINA'!Títulos_a_imprimir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Mparra</dc:creator>
  <cp:lastModifiedBy>Rocío Pabón Santana</cp:lastModifiedBy>
  <cp:lastPrinted>2012-01-17T15:03:45Z</cp:lastPrinted>
  <dcterms:created xsi:type="dcterms:W3CDTF">2006-10-13T14:41:57Z</dcterms:created>
  <dcterms:modified xsi:type="dcterms:W3CDTF">2012-08-06T13:20:41Z</dcterms:modified>
</cp:coreProperties>
</file>