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 firstSheet="6" activeTab="6"/>
  </bookViews>
  <sheets>
    <sheet name="CONSOLIDADO" sheetId="2" r:id="rId1"/>
    <sheet name="MANTENIMIENTO Y REPARACIÓN" sheetId="6" r:id="rId2"/>
    <sheet name="SERVICIOS PERSONALES" sheetId="18" r:id="rId3"/>
    <sheet name="SERVICIOS ÁEREOS" sheetId="7" r:id="rId4"/>
    <sheet name="EQUIPOS TERM. COMUNICACIÓN" sheetId="10" r:id="rId5"/>
    <sheet name="HARDWARE,SOFTWARE Y ACCESORIOS" sheetId="8" r:id="rId6"/>
    <sheet name="MUEBLES DE OFICINA " sheetId="19" r:id="rId7"/>
    <sheet name="SUMINISTROS DE OFICINA" sheetId="5" r:id="rId8"/>
    <sheet name="APARATOS Y ACCESORIOS OFICINA" sheetId="12" r:id="rId9"/>
    <sheet name="Hoja1" sheetId="20" r:id="rId10"/>
  </sheets>
  <definedNames>
    <definedName name="_xlnm._FilterDatabase" localSheetId="8" hidden="1">'APARATOS Y ACCESORIOS OFICINA'!$C$12:$M$15</definedName>
    <definedName name="_xlnm.Print_Titles" localSheetId="7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I13" i="12" l="1"/>
  <c r="K13" i="12"/>
  <c r="I14" i="12"/>
  <c r="K14" i="12"/>
  <c r="G15" i="12"/>
  <c r="L15" i="12"/>
  <c r="I14" i="5"/>
  <c r="K14" i="5"/>
  <c r="I15" i="5"/>
  <c r="K15" i="5"/>
  <c r="I16" i="5"/>
  <c r="I17" i="5"/>
  <c r="K17" i="5"/>
  <c r="I18" i="5"/>
  <c r="K18" i="5"/>
  <c r="I19" i="5"/>
  <c r="K19" i="5"/>
  <c r="I20" i="5"/>
  <c r="K20" i="5"/>
  <c r="I21" i="5"/>
  <c r="K21" i="5"/>
  <c r="I23" i="5"/>
  <c r="K23" i="5"/>
  <c r="I24" i="5"/>
  <c r="K24" i="5"/>
  <c r="I25" i="5"/>
  <c r="K25" i="5"/>
  <c r="I26" i="5"/>
  <c r="K26" i="5"/>
  <c r="I27" i="5"/>
  <c r="K27" i="5"/>
  <c r="I28" i="5"/>
  <c r="K28" i="5"/>
  <c r="I32" i="5"/>
  <c r="K32" i="5"/>
  <c r="I33" i="5"/>
  <c r="K33" i="5"/>
  <c r="I34" i="5"/>
  <c r="K34" i="5"/>
  <c r="I35" i="5"/>
  <c r="K35" i="5"/>
  <c r="I37" i="5"/>
  <c r="K37" i="5"/>
  <c r="I39" i="5"/>
  <c r="K39" i="5"/>
  <c r="I41" i="5"/>
  <c r="K41" i="5"/>
  <c r="I43" i="5"/>
  <c r="K43" i="5"/>
  <c r="I45" i="5"/>
  <c r="K45" i="5"/>
  <c r="I46" i="5"/>
  <c r="K46" i="5"/>
  <c r="I47" i="5"/>
  <c r="K47" i="5"/>
  <c r="I48" i="5"/>
  <c r="K48" i="5"/>
  <c r="I49" i="5"/>
  <c r="K49" i="5"/>
  <c r="G51" i="5"/>
  <c r="L51" i="5"/>
  <c r="H12" i="19"/>
  <c r="I12" i="19"/>
  <c r="H10" i="8"/>
  <c r="I10" i="8"/>
  <c r="J10" i="8"/>
  <c r="H10" i="10"/>
  <c r="I10" i="10"/>
  <c r="I9" i="7"/>
  <c r="H10" i="7"/>
  <c r="I10" i="7"/>
  <c r="I10" i="18"/>
  <c r="J10" i="18"/>
  <c r="H10" i="6"/>
  <c r="I10" i="6"/>
  <c r="H10" i="2"/>
  <c r="H16" i="2"/>
  <c r="H17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H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<sst xmlns="http://schemas.openxmlformats.org/spreadsheetml/2006/main" count="440" uniqueCount="222">
  <si>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</si>
  <si>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</si>
  <si>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</si>
  <si>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</si>
  <si>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</si>
  <si>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</si>
  <si>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</si>
  <si>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</si>
  <si>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</si>
  <si>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</si>
  <si>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</si>
  <si>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</si>
  <si>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</si>
  <si>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</si>
  <si>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</si>
  <si>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</si>
  <si>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</si>
  <si>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</si>
  <si>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</si>
  <si>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</si>
  <si>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</si>
  <si>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</si>
  <si>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</si>
  <si>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</si>
  <si>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</si>
  <si>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</si>
  <si>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</si>
  <si>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</si>
  <si>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</si>
  <si>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GANCHOS CLIPS MARIPOSA</t>
  </si>
  <si>
    <t>GANCHOS PARA COSEDORA 26/6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</si>
  <si>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</si>
  <si>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</si>
  <si>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</si>
  <si>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</si>
  <si>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</si>
  <si>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</si>
  <si>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SOBRES MANILA OFICIO</t>
  </si>
  <si>
    <t>1.47.1</t>
  </si>
  <si>
    <t>HARDWARE, SOFTWARE, REDES Y SUS ACCESORIOS</t>
  </si>
  <si>
    <t>Comprende todos los Computadores personales de escritorio y portatiles con capacidad y rendimiento bajo y alto.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</si>
  <si>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</si>
  <si>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</si>
  <si>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</si>
  <si>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</si>
  <si>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</si>
  <si>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</si>
  <si>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</si>
  <si>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</si>
  <si>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</si>
  <si>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</si>
  <si>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</si>
  <si>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</si>
  <si>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</si>
  <si>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</si>
  <si>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</si>
  <si>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</si>
  <si>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</si>
  <si>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>TIPO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</si>
  <si>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</si>
  <si>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</si>
  <si>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</si>
  <si>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</si>
  <si>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</si>
  <si>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</si>
  <si>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</si>
  <si>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</si>
  <si>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</si>
  <si>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</si>
  <si>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</si>
  <si>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</si>
  <si>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</si>
  <si>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>1.52.1.72.2</t>
  </si>
  <si>
    <t>Disco compacto gravable, de 700 Mb 80 min, por 1 und.</t>
  </si>
  <si>
    <t>DISCO COMPACTO/CD - R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</si>
  <si>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</si>
  <si>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</si>
  <si>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</si>
  <si>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</si>
  <si>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</si>
  <si>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</si>
  <si>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</si>
  <si>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</si>
  <si>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</si>
  <si>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</si>
  <si>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</si>
  <si>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</si>
  <si>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</si>
  <si>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</si>
  <si>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</si>
  <si>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</si>
  <si>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</si>
  <si>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</si>
  <si>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</si>
  <si>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</si>
  <si>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</si>
  <si>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</si>
  <si>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</si>
  <si>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</si>
  <si>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</si>
  <si>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</si>
  <si>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</si>
  <si>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</si>
  <si>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</si>
  <si>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</si>
  <si>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</si>
  <si>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</si>
  <si>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</si>
  <si>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</si>
  <si>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</si>
  <si>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</si>
  <si>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</si>
  <si>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>Tapa legajadora plastificada tamaño oficio 23 x 35 cm</t>
  </si>
  <si>
    <t xml:space="preserve">TAPA LEGAJADORA PLASTIFICADA TAMAÑO OFICIO </t>
  </si>
  <si>
    <t>1.52.1.75</t>
  </si>
  <si>
    <t>UNIDAD DE MEDIDA</t>
  </si>
  <si>
    <t>SUMINISTROS Y APARATOS DE OFICINA/FORMAS Y SOBRES</t>
  </si>
  <si>
    <t>BANDAS DE CAUCHO</t>
  </si>
  <si>
    <t>BISTURI GRANDE</t>
  </si>
  <si>
    <t>MARCADOR PARA ACETATO</t>
  </si>
  <si>
    <t>PLASTILINA LIMPIA TIPOS</t>
  </si>
  <si>
    <t>SOBRES MANILA CARTA</t>
  </si>
  <si>
    <t>FRASCO</t>
  </si>
  <si>
    <t xml:space="preserve">Suministro de tiquetes áereos en rutas nacionales </t>
  </si>
  <si>
    <t xml:space="preserve">Computadores </t>
  </si>
  <si>
    <t>CORRECTOR LIQUIDO LÁPIZ</t>
  </si>
  <si>
    <t>SOBRES BLANCOS OFICIO</t>
  </si>
  <si>
    <t>TINTA NEGRA PARA SELLOS</t>
  </si>
  <si>
    <t>Teléfono  digital con identificador</t>
  </si>
  <si>
    <t>MEDIA ARITMETICA/PRECIO INDICATIVO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</si>
  <si>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</si>
  <si>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</si>
  <si>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</si>
  <si>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</si>
  <si>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</si>
  <si>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</si>
  <si>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</si>
  <si>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</si>
  <si>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</si>
  <si>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</si>
  <si>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</si>
  <si>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</si>
  <si>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</si>
  <si>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</si>
  <si>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</si>
  <si>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</si>
  <si>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1.52.1.35</t>
  </si>
  <si>
    <t>Corrector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</si>
  <si>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</si>
  <si>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</si>
  <si>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1.52.1.41.77</t>
  </si>
  <si>
    <t xml:space="preserve">Marcador permanente, desechable, contenido de tinta menor o igual a 2,5 g , de punta redonda acrilica, para hacer lineas de aprox. 1 mm , por 1 und. </t>
  </si>
  <si>
    <t xml:space="preserve">MARCADOR BORRASECO VARIOS COLORES </t>
  </si>
  <si>
    <t>1.52.1.61.338</t>
  </si>
  <si>
    <t xml:space="preserve">Plastilina en bloque, uso limpiatipos, presentacion en caja de 2 unidades y peso menor o igual a 50 g, con tonalidad monocolor. </t>
  </si>
  <si>
    <t>1.52.1.83</t>
  </si>
  <si>
    <t>Rotulo adhesivo en papel bond</t>
  </si>
  <si>
    <t>1.52.1.70.229</t>
  </si>
  <si>
    <t xml:space="preserve">Tinta para almohadilla, de color negro, y presentacion de 28 - 30 cm3 </t>
  </si>
  <si>
    <t>1.52.1.75.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</si>
  <si>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</si>
  <si>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</si>
  <si>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</si>
  <si>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</si>
  <si>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</si>
  <si>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</si>
  <si>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INVERSIÓN 
731070813210</t>
  </si>
  <si>
    <t>2.31.16</t>
  </si>
  <si>
    <t>SERVICIOS PERSONALES</t>
  </si>
  <si>
    <t>PERFIL</t>
  </si>
  <si>
    <t>2.32.1</t>
  </si>
  <si>
    <t xml:space="preserve">Servicios de apoyo administrativo, funcionamiento y gerencial. </t>
  </si>
  <si>
    <t xml:space="preserve">Servicio de apoyo administrativo </t>
  </si>
  <si>
    <t>Prestación de servicios profesionales</t>
  </si>
  <si>
    <t>Computadores</t>
  </si>
  <si>
    <t>CINTA PEGANTE PARA DISPENSADOR  12 X 40</t>
  </si>
  <si>
    <t>SOBRES MANILA MEDIA CARTA</t>
  </si>
  <si>
    <t>Cartucho de tóner</t>
  </si>
  <si>
    <t>1.32.10.6.1</t>
  </si>
  <si>
    <t>Cinta de facil corte, polipropileno, dimensiones (12mmx40m),</t>
  </si>
  <si>
    <t>CINTAS ADHESIVAS INDUSTRIALES</t>
  </si>
  <si>
    <t>LIBRO 400 FOLIOS PASTA DURA TRES COLUMNAS</t>
  </si>
  <si>
    <t>ROLLO</t>
  </si>
  <si>
    <t>1.52.1.72.16</t>
  </si>
  <si>
    <t>DISCO COMPACTO/CD - RW</t>
  </si>
  <si>
    <t xml:space="preserve">Disco compacto regravable, de 700 Mb 80 min, por 1 und. </t>
  </si>
  <si>
    <t>1.32.10.8.17</t>
  </si>
  <si>
    <t>CINTA DE ENMASCARAR 48mmx40m</t>
  </si>
  <si>
    <t>cinta de enmascarar, multipropositos, dimensiones (48mmx40m), nacional</t>
  </si>
  <si>
    <t>1.52.1.53</t>
  </si>
  <si>
    <t>Libros de oficina</t>
  </si>
  <si>
    <t>PAPEL PARA FAX 30MTS</t>
  </si>
  <si>
    <t>1.52.2.32.26</t>
  </si>
  <si>
    <t>TAJALAPIZ METALICO</t>
  </si>
  <si>
    <t xml:space="preserve">Tajalapiz elaborado en metal con 1 orificio, de tama?o menor o igual a 10 mm, sin deposito, forma de uso manual, sin dispositivo para sujecion en superficies . </t>
  </si>
  <si>
    <t>TONER IMPRESORA(LASERJET 1150) H.P. Q2624A</t>
  </si>
  <si>
    <t>TONER H.P. C7115A</t>
  </si>
  <si>
    <t>ATENCIÓN AL CIUDADANO</t>
  </si>
  <si>
    <t>1.48.1.14</t>
  </si>
  <si>
    <t xml:space="preserve">Comprende aquellos elementos de oficina tales como muebles, sillas, escritorios, mesas, modulos de archivo, entre otros . </t>
  </si>
  <si>
    <t>Silla  ejecutiva sin brazos</t>
  </si>
  <si>
    <t>1.48.1.1</t>
  </si>
  <si>
    <t>Archivador</t>
  </si>
  <si>
    <t xml:space="preserve">Teléfono digital. </t>
  </si>
  <si>
    <t>7 
VER ANEXO DESAGREGADOS</t>
  </si>
  <si>
    <t>Fortalecimiento  de los canales de atención al ciudadano.</t>
  </si>
  <si>
    <t xml:space="preserve">PRESTAR LOS SERVICIOS PROFESIONALES EN REALIZAR ACTIVIDADES INHERENTES AL MANEJO DE LOS CANALES DE ATENCIÓN AL CIUDADANO Y ASPECTOS GENERALES SOBRE EL TRÁMITE DE LA CORRESPONDENCIA INTERNA Y EXTERNA DEL INSTITUTO MANTENIENDO LOS ESTÁNDARES Y EL MEJORAMIENTO CONTINUO EN PRO DE LA SATISFACCIÓN DE LOS CIUDADANOS. </t>
  </si>
  <si>
    <t>Técnico Profesional en Administración de Empresas</t>
  </si>
  <si>
    <t>INVERSIÓN 
731070814410</t>
  </si>
  <si>
    <t>1
VER ANEXO DESAGREGADO</t>
  </si>
  <si>
    <t>1.52.1.81.113</t>
  </si>
  <si>
    <t xml:space="preserve">Rollo de papel para fax, en papel termico, sin impresion, de 21 cm de ancho y 30 m de largo, por 1 und. </t>
  </si>
  <si>
    <t>1.52.3.8.1620</t>
  </si>
  <si>
    <t xml:space="preserve">Sobre bolsa, en papel manila de 75 g/m2, de tamaño 17.5x24.0cm, sin burbuja plastica de amortiguacion, presentacion exterior sin ventanilla, de tipo solapa universal y engomada. </t>
  </si>
  <si>
    <t>Escritorios modulares tres cajones</t>
  </si>
  <si>
    <t>13
VER ANEXO DESAGREGADOS</t>
  </si>
  <si>
    <t>Archivador, escritorios y sillas</t>
  </si>
  <si>
    <t>2849
VER ANEXO DESAGREGADOS</t>
  </si>
  <si>
    <t>1.48.1.9</t>
  </si>
  <si>
    <t>PC 2012 DEFINITIVO</t>
  </si>
  <si>
    <t xml:space="preserve">LANGUETAS DE COLORES </t>
  </si>
  <si>
    <t>ROTULOS AUTOADHESIVOS PARA IMPRESORA LASER INJECT Y FOTOCOPIADORA TAÑANO 85.9 X 23MM X 30 HOJAS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</si>
</sst>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66" formatCode="&quot;$&quot;\ #,##0.00"/>
  </numFmts>
  <fonts count="2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8"/>
      <name val="Tahoma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286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 wrapText="1"/>
    </xf>
    <xf numFmtId="0" fontId="9" fillId="5" borderId="16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/>
    </xf>
    <xf numFmtId="0" fontId="19" fillId="0" borderId="21" xfId="0" applyFont="1" applyFill="1" applyBorder="1" applyAlignment="1">
      <alignment vertical="center" wrapText="1"/>
    </xf>
    <xf numFmtId="166" fontId="0" fillId="0" borderId="22" xfId="0" applyNumberFormat="1" applyFill="1" applyBorder="1" applyAlignment="1">
      <alignment vertical="center"/>
    </xf>
    <xf numFmtId="166" fontId="0" fillId="0" borderId="23" xfId="0" applyNumberFormat="1" applyFill="1" applyBorder="1" applyAlignment="1">
      <alignment vertical="center"/>
    </xf>
    <xf numFmtId="166" fontId="0" fillId="0" borderId="23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166" fontId="2" fillId="0" borderId="23" xfId="0" applyNumberFormat="1" applyFont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9" xfId="0" applyFont="1" applyFill="1" applyBorder="1" applyAlignment="1">
      <alignment horizontal="center" vertical="center" wrapText="1"/>
    </xf>
    <xf numFmtId="166" fontId="2" fillId="0" borderId="22" xfId="0" applyNumberFormat="1" applyFont="1" applyBorder="1" applyAlignment="1">
      <alignment vertical="center"/>
    </xf>
    <xf numFmtId="0" fontId="4" fillId="5" borderId="17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3" fillId="6" borderId="3" xfId="0" applyFont="1" applyFill="1" applyBorder="1" applyAlignment="1">
      <alignment vertical="center" wrapText="1"/>
    </xf>
    <xf numFmtId="0" fontId="6" fillId="0" borderId="28" xfId="0" applyFont="1" applyFill="1" applyBorder="1" applyAlignment="1">
      <alignment vertical="center" wrapText="1"/>
    </xf>
    <xf numFmtId="0" fontId="2" fillId="0" borderId="29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vertical="center"/>
    </xf>
    <xf numFmtId="0" fontId="2" fillId="0" borderId="31" xfId="0" applyFont="1" applyFill="1" applyBorder="1" applyAlignment="1">
      <alignment vertical="center" wrapText="1"/>
    </xf>
    <xf numFmtId="0" fontId="21" fillId="0" borderId="28" xfId="0" applyFont="1" applyFill="1" applyBorder="1" applyAlignment="1">
      <alignment horizontal="center" vertical="center"/>
    </xf>
    <xf numFmtId="166" fontId="0" fillId="0" borderId="32" xfId="0" applyNumberForma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7" fontId="13" fillId="3" borderId="33" xfId="0" applyNumberFormat="1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35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36" xfId="0" applyNumberFormat="1" applyBorder="1" applyAlignment="1">
      <alignment vertical="center"/>
    </xf>
    <xf numFmtId="0" fontId="2" fillId="4" borderId="37" xfId="0" applyFont="1" applyFill="1" applyBorder="1" applyAlignment="1">
      <alignment vertical="center" wrapText="1"/>
    </xf>
    <xf numFmtId="0" fontId="21" fillId="4" borderId="37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7" fontId="9" fillId="3" borderId="4" xfId="0" applyNumberFormat="1" applyFont="1" applyFill="1" applyBorder="1" applyAlignment="1">
      <alignment vertical="center" wrapText="1"/>
    </xf>
    <xf numFmtId="7" fontId="9" fillId="3" borderId="6" xfId="0" applyNumberFormat="1" applyFont="1" applyFill="1" applyBorder="1" applyAlignment="1">
      <alignment vertical="center" wrapText="1"/>
    </xf>
    <xf numFmtId="7" fontId="9" fillId="3" borderId="7" xfId="0" applyNumberFormat="1" applyFont="1" applyFill="1" applyBorder="1" applyAlignment="1">
      <alignment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3" fontId="1" fillId="0" borderId="0" xfId="0" applyNumberFormat="1" applyFont="1" applyAlignment="1" applyProtection="1">
      <alignment horizontal="righ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24" fillId="0" borderId="39" xfId="0" applyFont="1" applyFill="1" applyBorder="1" applyAlignment="1">
      <alignment horizontal="left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7" fontId="9" fillId="0" borderId="40" xfId="0" applyNumberFormat="1" applyFont="1" applyFill="1" applyBorder="1" applyAlignment="1">
      <alignment vertical="center" wrapText="1"/>
    </xf>
    <xf numFmtId="7" fontId="4" fillId="0" borderId="40" xfId="0" applyNumberFormat="1" applyFont="1" applyFill="1" applyBorder="1" applyAlignment="1">
      <alignment horizontal="center" vertical="center" wrapText="1"/>
    </xf>
    <xf numFmtId="0" fontId="4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23" fillId="6" borderId="1" xfId="0" applyFont="1" applyFill="1" applyBorder="1" applyAlignment="1">
      <alignment vertical="center" wrapText="1"/>
    </xf>
    <xf numFmtId="0" fontId="6" fillId="4" borderId="37" xfId="0" applyFont="1" applyFill="1" applyBorder="1" applyAlignment="1">
      <alignment vertical="center" wrapText="1"/>
    </xf>
    <xf numFmtId="0" fontId="6" fillId="4" borderId="37" xfId="0" applyFont="1" applyFill="1" applyBorder="1" applyAlignment="1">
      <alignment vertical="center"/>
    </xf>
    <xf numFmtId="166" fontId="0" fillId="0" borderId="37" xfId="0" applyNumberFormat="1" applyBorder="1" applyAlignment="1">
      <alignment vertical="center"/>
    </xf>
    <xf numFmtId="0" fontId="6" fillId="4" borderId="14" xfId="0" applyFont="1" applyFill="1" applyBorder="1" applyAlignment="1">
      <alignment vertical="center" wrapText="1"/>
    </xf>
    <xf numFmtId="0" fontId="6" fillId="4" borderId="14" xfId="0" applyFont="1" applyFill="1" applyBorder="1" applyAlignment="1">
      <alignment vertical="center"/>
    </xf>
    <xf numFmtId="166" fontId="0" fillId="0" borderId="14" xfId="0" applyNumberFormat="1" applyBorder="1" applyAlignment="1">
      <alignment vertical="center"/>
    </xf>
    <xf numFmtId="0" fontId="23" fillId="0" borderId="3" xfId="0" applyFont="1" applyFill="1" applyBorder="1" applyAlignment="1">
      <alignment vertical="center" wrapText="1"/>
    </xf>
    <xf numFmtId="0" fontId="4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 wrapText="1"/>
    </xf>
    <xf numFmtId="0" fontId="2" fillId="4" borderId="46" xfId="0" applyFont="1" applyFill="1" applyBorder="1" applyAlignment="1">
      <alignment vertical="center" wrapText="1"/>
    </xf>
    <xf numFmtId="0" fontId="10" fillId="4" borderId="46" xfId="0" applyFont="1" applyFill="1" applyBorder="1" applyAlignment="1">
      <alignment vertical="center"/>
    </xf>
    <xf numFmtId="0" fontId="2" fillId="4" borderId="47" xfId="0" applyFont="1" applyFill="1" applyBorder="1" applyAlignment="1">
      <alignment vertical="center" wrapText="1"/>
    </xf>
    <xf numFmtId="0" fontId="21" fillId="4" borderId="12" xfId="0" applyFont="1" applyFill="1" applyBorder="1" applyAlignment="1">
      <alignment horizontal="center" vertical="center" wrapText="1"/>
    </xf>
    <xf numFmtId="166" fontId="0" fillId="0" borderId="17" xfId="0" applyNumberFormat="1" applyBorder="1" applyAlignment="1">
      <alignment vertical="center"/>
    </xf>
    <xf numFmtId="0" fontId="6" fillId="0" borderId="37" xfId="0" applyFont="1" applyFill="1" applyBorder="1" applyAlignment="1">
      <alignment vertical="center" wrapText="1"/>
    </xf>
    <xf numFmtId="0" fontId="2" fillId="0" borderId="37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5" fillId="0" borderId="42" xfId="1" applyFont="1" applyBorder="1" applyAlignment="1">
      <alignment vertical="center" wrapText="1"/>
    </xf>
    <xf numFmtId="0" fontId="2" fillId="0" borderId="44" xfId="0" applyFont="1" applyBorder="1" applyAlignment="1">
      <alignment vertical="center" wrapText="1"/>
    </xf>
    <xf numFmtId="0" fontId="4" fillId="0" borderId="44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vertical="center"/>
    </xf>
    <xf numFmtId="0" fontId="21" fillId="4" borderId="15" xfId="0" applyFont="1" applyFill="1" applyBorder="1" applyAlignment="1">
      <alignment horizontal="center" vertical="center"/>
    </xf>
    <xf numFmtId="166" fontId="0" fillId="0" borderId="15" xfId="0" applyNumberFormat="1" applyBorder="1" applyAlignment="1">
      <alignment vertical="center"/>
    </xf>
    <xf numFmtId="0" fontId="9" fillId="5" borderId="9" xfId="0" applyFont="1" applyFill="1" applyBorder="1" applyAlignment="1">
      <alignment vertical="center"/>
    </xf>
    <xf numFmtId="0" fontId="9" fillId="5" borderId="48" xfId="0" applyFont="1" applyFill="1" applyBorder="1" applyAlignment="1">
      <alignment horizontal="center" vertical="center"/>
    </xf>
    <xf numFmtId="0" fontId="9" fillId="5" borderId="49" xfId="0" applyFont="1" applyFill="1" applyBorder="1" applyAlignment="1">
      <alignment vertical="center"/>
    </xf>
    <xf numFmtId="0" fontId="4" fillId="0" borderId="50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6" fillId="0" borderId="51" xfId="0" applyFont="1" applyBorder="1" applyAlignment="1">
      <alignment vertical="center" wrapText="1"/>
    </xf>
    <xf numFmtId="0" fontId="2" fillId="4" borderId="51" xfId="0" applyFont="1" applyFill="1" applyBorder="1" applyAlignment="1">
      <alignment vertical="center" wrapText="1"/>
    </xf>
    <xf numFmtId="0" fontId="6" fillId="4" borderId="51" xfId="0" applyFont="1" applyFill="1" applyBorder="1" applyAlignment="1">
      <alignment vertical="center" wrapText="1"/>
    </xf>
    <xf numFmtId="0" fontId="6" fillId="4" borderId="51" xfId="0" applyFont="1" applyFill="1" applyBorder="1" applyAlignment="1">
      <alignment vertical="center"/>
    </xf>
    <xf numFmtId="0" fontId="21" fillId="4" borderId="51" xfId="0" applyFont="1" applyFill="1" applyBorder="1" applyAlignment="1">
      <alignment horizontal="center" vertical="center"/>
    </xf>
    <xf numFmtId="166" fontId="0" fillId="0" borderId="52" xfId="0" applyNumberFormat="1" applyBorder="1" applyAlignment="1">
      <alignment vertical="center"/>
    </xf>
    <xf numFmtId="0" fontId="2" fillId="7" borderId="26" xfId="0" applyFont="1" applyFill="1" applyBorder="1" applyAlignment="1">
      <alignment vertical="center" wrapText="1"/>
    </xf>
    <xf numFmtId="0" fontId="6" fillId="7" borderId="19" xfId="0" applyFont="1" applyFill="1" applyBorder="1" applyAlignment="1">
      <alignment vertical="center" wrapText="1"/>
    </xf>
    <xf numFmtId="0" fontId="2" fillId="8" borderId="53" xfId="0" applyFont="1" applyFill="1" applyBorder="1" applyAlignment="1">
      <alignment vertical="center" wrapText="1"/>
    </xf>
    <xf numFmtId="0" fontId="2" fillId="9" borderId="3" xfId="0" applyFont="1" applyFill="1" applyBorder="1" applyAlignment="1">
      <alignment horizontal="left" vertical="center" wrapText="1"/>
    </xf>
    <xf numFmtId="0" fontId="2" fillId="9" borderId="3" xfId="1" applyFont="1" applyFill="1" applyBorder="1" applyAlignment="1">
      <alignment horizontal="left" vertical="center" wrapText="1"/>
    </xf>
    <xf numFmtId="0" fontId="4" fillId="5" borderId="5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6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6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5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56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3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57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25" fillId="5" borderId="42" xfId="0" applyFont="1" applyFill="1" applyBorder="1" applyAlignment="1">
      <alignment horizontal="center" vertical="center" wrapText="1"/>
    </xf>
    <xf numFmtId="0" fontId="25" fillId="5" borderId="26" xfId="0" applyFont="1" applyFill="1" applyBorder="1" applyAlignment="1">
      <alignment horizontal="center" vertical="center" wrapText="1"/>
    </xf>
    <xf numFmtId="0" fontId="3" fillId="2" borderId="62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0" borderId="38" xfId="1" applyFont="1" applyBorder="1" applyAlignment="1">
      <alignment horizontal="center" vertical="center" wrapText="1"/>
    </xf>
    <xf numFmtId="0" fontId="2" fillId="0" borderId="56" xfId="1" applyFont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30" xfId="1" applyNumberFormat="1" applyFont="1" applyFill="1" applyBorder="1" applyAlignment="1">
      <alignment horizontal="center" vertical="center" wrapText="1"/>
    </xf>
    <xf numFmtId="7" fontId="4" fillId="0" borderId="20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5" borderId="5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61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60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4" fillId="5" borderId="57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5" borderId="54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22" fillId="5" borderId="63" xfId="0" applyFont="1" applyFill="1" applyBorder="1" applyAlignment="1">
      <alignment horizontal="center" vertical="center" wrapText="1"/>
    </xf>
    <xf numFmtId="0" fontId="22" fillId="5" borderId="9" xfId="0" applyFont="1" applyFill="1" applyBorder="1" applyAlignment="1">
      <alignment horizontal="center" vertical="center" wrapText="1"/>
    </xf>
    <xf numFmtId="0" fontId="22" fillId="5" borderId="4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22" fillId="5" borderId="64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02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02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01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01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66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66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02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02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0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0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04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04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56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85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603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603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17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18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4"/>
  <sheetViews>
    <sheetView topLeftCell="B10" workbookViewId="0">
      <selection activeCell="D18" sqref="D18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30"/>
    </row>
    <row r="2" spans="1:12" ht="12.75" customHeight="1" x14ac:dyDescent="0.2">
      <c r="A2" s="230"/>
      <c r="B2" s="230"/>
      <c r="C2" s="3"/>
      <c r="D2" s="3"/>
      <c r="G2" s="3"/>
      <c r="K2" s="230"/>
    </row>
    <row r="3" spans="1:12" ht="20.25" customHeight="1" x14ac:dyDescent="0.2">
      <c r="A3" s="230"/>
      <c r="B3" s="230"/>
      <c r="K3" s="230"/>
    </row>
    <row r="4" spans="1:12" ht="12.75" customHeight="1" thickBot="1" x14ac:dyDescent="0.25">
      <c r="C4" s="3" t="s">
        <v>2</v>
      </c>
      <c r="D4" s="226" t="s">
        <v>197</v>
      </c>
      <c r="E4" s="226"/>
      <c r="F4" s="3" t="s">
        <v>22</v>
      </c>
      <c r="G4" s="33">
        <v>2012</v>
      </c>
      <c r="K4" s="230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34" t="s">
        <v>5</v>
      </c>
      <c r="B6" s="222" t="s">
        <v>58</v>
      </c>
      <c r="C6" s="222" t="s">
        <v>45</v>
      </c>
      <c r="D6" s="222" t="s">
        <v>3</v>
      </c>
      <c r="E6" s="222" t="s">
        <v>7</v>
      </c>
      <c r="F6" s="222" t="s">
        <v>8</v>
      </c>
      <c r="G6" s="222" t="s">
        <v>6</v>
      </c>
      <c r="H6" s="222" t="s">
        <v>4</v>
      </c>
      <c r="I6" s="232" t="s">
        <v>17</v>
      </c>
      <c r="J6" s="224" t="s">
        <v>13</v>
      </c>
      <c r="K6" s="243" t="s">
        <v>1</v>
      </c>
    </row>
    <row r="7" spans="1:12" s="6" customFormat="1" ht="24.75" customHeight="1" x14ac:dyDescent="0.2">
      <c r="A7" s="235"/>
      <c r="B7" s="223"/>
      <c r="C7" s="231"/>
      <c r="D7" s="223"/>
      <c r="E7" s="231"/>
      <c r="F7" s="223"/>
      <c r="G7" s="223"/>
      <c r="H7" s="231"/>
      <c r="I7" s="233"/>
      <c r="J7" s="225"/>
      <c r="K7" s="244"/>
    </row>
    <row r="8" spans="1:12" s="6" customFormat="1" ht="67.5" x14ac:dyDescent="0.2">
      <c r="A8" s="26" t="s">
        <v>47</v>
      </c>
      <c r="B8" s="27" t="s">
        <v>9</v>
      </c>
      <c r="C8" s="27" t="s">
        <v>46</v>
      </c>
      <c r="D8" s="28" t="s">
        <v>50</v>
      </c>
      <c r="E8" s="18">
        <v>6</v>
      </c>
      <c r="F8" s="18">
        <v>9</v>
      </c>
      <c r="G8" s="27">
        <v>4</v>
      </c>
      <c r="H8" s="17">
        <v>0</v>
      </c>
      <c r="I8" s="44" t="s">
        <v>135</v>
      </c>
      <c r="J8" s="227" t="s">
        <v>205</v>
      </c>
      <c r="K8" s="37" t="s">
        <v>49</v>
      </c>
    </row>
    <row r="9" spans="1:12" s="123" customFormat="1" ht="35.25" customHeight="1" x14ac:dyDescent="0.2">
      <c r="A9" s="201" t="s">
        <v>167</v>
      </c>
      <c r="B9" s="199" t="s">
        <v>9</v>
      </c>
      <c r="C9" s="199" t="s">
        <v>168</v>
      </c>
      <c r="D9" s="200" t="s">
        <v>173</v>
      </c>
      <c r="E9" s="22">
        <v>3</v>
      </c>
      <c r="F9" s="22">
        <v>1</v>
      </c>
      <c r="G9" s="199" t="s">
        <v>209</v>
      </c>
      <c r="H9" s="124">
        <v>24152040</v>
      </c>
      <c r="I9" s="44" t="s">
        <v>208</v>
      </c>
      <c r="J9" s="228"/>
      <c r="K9" s="125"/>
    </row>
    <row r="10" spans="1:12" s="6" customFormat="1" ht="45" x14ac:dyDescent="0.2">
      <c r="A10" s="26" t="s">
        <v>51</v>
      </c>
      <c r="B10" s="27" t="s">
        <v>9</v>
      </c>
      <c r="C10" s="27" t="s">
        <v>52</v>
      </c>
      <c r="D10" s="28" t="s">
        <v>137</v>
      </c>
      <c r="E10" s="18">
        <v>1</v>
      </c>
      <c r="F10" s="18">
        <v>9</v>
      </c>
      <c r="G10" s="27">
        <v>10</v>
      </c>
      <c r="H10" s="17">
        <f>G10*650000</f>
        <v>6500000</v>
      </c>
      <c r="I10" s="44" t="s">
        <v>166</v>
      </c>
      <c r="J10" s="228"/>
      <c r="K10" s="37" t="s">
        <v>41</v>
      </c>
      <c r="L10" s="31"/>
    </row>
    <row r="11" spans="1:12" s="6" customFormat="1" ht="45" x14ac:dyDescent="0.2">
      <c r="A11" s="26" t="s">
        <v>55</v>
      </c>
      <c r="B11" s="27" t="s">
        <v>10</v>
      </c>
      <c r="C11" s="27" t="s">
        <v>56</v>
      </c>
      <c r="D11" s="28" t="s">
        <v>203</v>
      </c>
      <c r="E11" s="18">
        <v>6</v>
      </c>
      <c r="F11" s="18">
        <v>11</v>
      </c>
      <c r="G11" s="27">
        <v>4</v>
      </c>
      <c r="H11" s="17">
        <v>0</v>
      </c>
      <c r="I11" s="44" t="s">
        <v>135</v>
      </c>
      <c r="J11" s="228"/>
      <c r="K11" s="37" t="s">
        <v>138</v>
      </c>
    </row>
    <row r="12" spans="1:12" s="6" customFormat="1" ht="56.25" x14ac:dyDescent="0.2">
      <c r="A12" s="26" t="s">
        <v>38</v>
      </c>
      <c r="B12" s="27" t="s">
        <v>10</v>
      </c>
      <c r="C12" s="27" t="s">
        <v>39</v>
      </c>
      <c r="D12" s="28" t="s">
        <v>174</v>
      </c>
      <c r="E12" s="18">
        <v>1</v>
      </c>
      <c r="F12" s="18">
        <v>9</v>
      </c>
      <c r="G12" s="27">
        <v>2</v>
      </c>
      <c r="H12" s="17">
        <v>0</v>
      </c>
      <c r="I12" s="44" t="s">
        <v>135</v>
      </c>
      <c r="J12" s="228"/>
      <c r="K12" s="37" t="s">
        <v>139</v>
      </c>
    </row>
    <row r="13" spans="1:12" s="6" customFormat="1" ht="33" customHeight="1" x14ac:dyDescent="0.2">
      <c r="A13" s="26" t="s">
        <v>15</v>
      </c>
      <c r="B13" s="27" t="s">
        <v>10</v>
      </c>
      <c r="C13" s="27" t="s">
        <v>14</v>
      </c>
      <c r="D13" s="28" t="s">
        <v>216</v>
      </c>
      <c r="E13" s="18">
        <v>6</v>
      </c>
      <c r="F13" s="22">
        <v>9</v>
      </c>
      <c r="G13" s="20" t="s">
        <v>215</v>
      </c>
      <c r="H13" s="23">
        <v>0</v>
      </c>
      <c r="I13" s="44" t="s">
        <v>136</v>
      </c>
      <c r="J13" s="228"/>
      <c r="K13" s="236" t="s">
        <v>140</v>
      </c>
    </row>
    <row r="14" spans="1:12" s="6" customFormat="1" ht="33.75" x14ac:dyDescent="0.2">
      <c r="A14" s="19" t="s">
        <v>11</v>
      </c>
      <c r="B14" s="20" t="s">
        <v>10</v>
      </c>
      <c r="C14" s="20" t="s">
        <v>105</v>
      </c>
      <c r="D14" s="21" t="s">
        <v>107</v>
      </c>
      <c r="E14" s="22">
        <v>6</v>
      </c>
      <c r="F14" s="22">
        <v>9</v>
      </c>
      <c r="G14" s="20" t="s">
        <v>217</v>
      </c>
      <c r="H14" s="23">
        <v>0</v>
      </c>
      <c r="I14" s="44" t="s">
        <v>166</v>
      </c>
      <c r="J14" s="228"/>
      <c r="K14" s="237"/>
    </row>
    <row r="15" spans="1:12" s="6" customFormat="1" ht="56.25" x14ac:dyDescent="0.2">
      <c r="A15" s="19" t="s">
        <v>103</v>
      </c>
      <c r="B15" s="20" t="s">
        <v>10</v>
      </c>
      <c r="C15" s="20" t="s">
        <v>106</v>
      </c>
      <c r="D15" s="21" t="s">
        <v>104</v>
      </c>
      <c r="E15" s="22">
        <v>6</v>
      </c>
      <c r="F15" s="18" t="s">
        <v>16</v>
      </c>
      <c r="G15" s="27" t="s">
        <v>204</v>
      </c>
      <c r="H15" s="17">
        <v>0</v>
      </c>
      <c r="I15" s="44" t="s">
        <v>166</v>
      </c>
      <c r="J15" s="228"/>
      <c r="K15" s="238"/>
    </row>
    <row r="16" spans="1:12" s="7" customFormat="1" ht="33.75" x14ac:dyDescent="0.2">
      <c r="A16" s="26" t="s">
        <v>20</v>
      </c>
      <c r="B16" s="27" t="s">
        <v>20</v>
      </c>
      <c r="C16" s="27" t="s">
        <v>18</v>
      </c>
      <c r="D16" s="28" t="s">
        <v>19</v>
      </c>
      <c r="E16" s="18" t="s">
        <v>16</v>
      </c>
      <c r="F16" s="18" t="s">
        <v>16</v>
      </c>
      <c r="G16" s="27">
        <v>10</v>
      </c>
      <c r="H16" s="17">
        <f>+G16*560000</f>
        <v>5600000</v>
      </c>
      <c r="I16" s="44" t="s">
        <v>208</v>
      </c>
      <c r="J16" s="229"/>
      <c r="K16" s="37" t="s">
        <v>16</v>
      </c>
    </row>
    <row r="17" spans="1:23" s="1" customFormat="1" ht="32.25" customHeight="1" thickBot="1" x14ac:dyDescent="0.25">
      <c r="A17" s="245" t="s">
        <v>0</v>
      </c>
      <c r="B17" s="246"/>
      <c r="C17" s="246"/>
      <c r="D17" s="246"/>
      <c r="E17" s="246"/>
      <c r="F17" s="247"/>
      <c r="G17" s="24">
        <v>2900</v>
      </c>
      <c r="H17" s="25">
        <f>SUM(H8:H16)</f>
        <v>36252040</v>
      </c>
      <c r="I17" s="239"/>
      <c r="J17" s="240"/>
      <c r="K17" s="241"/>
    </row>
    <row r="18" spans="1:23" s="1" customFormat="1" ht="25.5" customHeight="1" thickTop="1" x14ac:dyDescent="0.2">
      <c r="L18" s="9"/>
      <c r="M18" s="9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s="1" customFormat="1" ht="25.5" customHeight="1" x14ac:dyDescent="0.2">
      <c r="C19" s="8"/>
      <c r="D19" s="8"/>
      <c r="E19" s="8"/>
      <c r="F19" s="8"/>
      <c r="G19" s="8"/>
      <c r="H19" s="12"/>
      <c r="I19" s="12"/>
      <c r="J19" s="9"/>
      <c r="K19" s="9"/>
      <c r="L19" s="15"/>
      <c r="M19" s="1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1" customFormat="1" ht="19.5" customHeight="1" x14ac:dyDescent="0.2">
      <c r="C20" s="11"/>
      <c r="D20" s="11"/>
      <c r="E20" s="35"/>
      <c r="F20" s="13"/>
      <c r="G20" s="11"/>
      <c r="H20" s="16"/>
      <c r="I20" s="16"/>
      <c r="J20" s="15"/>
      <c r="K20" s="15"/>
      <c r="L20" s="15"/>
      <c r="M20" s="1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19.5" customHeight="1" x14ac:dyDescent="0.2">
      <c r="C21" s="11"/>
      <c r="D21" s="11"/>
      <c r="E21" s="13"/>
      <c r="F21" s="13"/>
      <c r="G21" s="11"/>
      <c r="H21" s="16"/>
      <c r="I21" s="16"/>
      <c r="J21" s="15"/>
      <c r="K21" s="15"/>
      <c r="L21" s="10"/>
      <c r="M21" s="10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2.75" x14ac:dyDescent="0.2">
      <c r="C22" s="11"/>
      <c r="D22" s="11"/>
      <c r="E22" s="14"/>
      <c r="F22" s="14"/>
      <c r="G22" s="11"/>
      <c r="H22" s="16"/>
      <c r="I22" s="16"/>
      <c r="J22" s="10"/>
      <c r="K22" s="10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x14ac:dyDescent="0.2">
      <c r="A23" s="1"/>
      <c r="B23" s="1"/>
      <c r="C23" s="1"/>
      <c r="D23" s="1"/>
      <c r="E23" s="1"/>
      <c r="F23" s="1"/>
      <c r="G23" s="1"/>
      <c r="H23" s="1"/>
      <c r="I23" s="1"/>
      <c r="J23" s="4"/>
      <c r="K23" s="5"/>
    </row>
    <row r="24" spans="1:23" x14ac:dyDescent="0.2">
      <c r="H24" s="36"/>
    </row>
  </sheetData>
  <mergeCells count="19">
    <mergeCell ref="A6:A7"/>
    <mergeCell ref="G6:G7"/>
    <mergeCell ref="A1:B3"/>
    <mergeCell ref="K13:K15"/>
    <mergeCell ref="I17:K17"/>
    <mergeCell ref="C1:J1"/>
    <mergeCell ref="K6:K7"/>
    <mergeCell ref="H6:H7"/>
    <mergeCell ref="C6:C7"/>
    <mergeCell ref="A17:F17"/>
    <mergeCell ref="B6:B7"/>
    <mergeCell ref="J6:J7"/>
    <mergeCell ref="D4:E4"/>
    <mergeCell ref="J8:J16"/>
    <mergeCell ref="D6:D7"/>
    <mergeCell ref="K1:K4"/>
    <mergeCell ref="E6:E7"/>
    <mergeCell ref="F6:F7"/>
    <mergeCell ref="I6:I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30"/>
    </row>
    <row r="2" spans="1:24" ht="12.75" customHeight="1" x14ac:dyDescent="0.2">
      <c r="A2" s="230"/>
      <c r="B2" s="230"/>
      <c r="C2" s="3"/>
      <c r="D2" s="3"/>
      <c r="G2" s="3"/>
      <c r="K2" s="230"/>
    </row>
    <row r="3" spans="1:24" ht="20.25" customHeight="1" x14ac:dyDescent="0.2">
      <c r="A3" s="230"/>
      <c r="B3" s="230"/>
      <c r="K3" s="230"/>
    </row>
    <row r="4" spans="1:24" ht="12.75" customHeight="1" thickBot="1" x14ac:dyDescent="0.25">
      <c r="C4" s="3" t="s">
        <v>2</v>
      </c>
      <c r="D4" s="226" t="s">
        <v>197</v>
      </c>
      <c r="E4" s="226"/>
      <c r="F4" s="3" t="s">
        <v>22</v>
      </c>
      <c r="G4" s="33">
        <v>2012</v>
      </c>
      <c r="K4" s="230"/>
    </row>
    <row r="5" spans="1:24" ht="12.75" customHeight="1" thickTop="1" x14ac:dyDescent="0.2">
      <c r="C5" s="3"/>
      <c r="D5" s="51"/>
      <c r="E5" s="5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4" t="s">
        <v>5</v>
      </c>
      <c r="B7" s="222" t="s">
        <v>58</v>
      </c>
      <c r="C7" s="222" t="s">
        <v>45</v>
      </c>
      <c r="D7" s="222" t="s">
        <v>3</v>
      </c>
      <c r="E7" s="232" t="s">
        <v>23</v>
      </c>
      <c r="F7" s="222" t="s">
        <v>7</v>
      </c>
      <c r="G7" s="222" t="s">
        <v>8</v>
      </c>
      <c r="H7" s="222" t="s">
        <v>6</v>
      </c>
      <c r="I7" s="222" t="s">
        <v>4</v>
      </c>
      <c r="J7" s="232" t="s">
        <v>17</v>
      </c>
      <c r="K7" s="224" t="s">
        <v>13</v>
      </c>
      <c r="L7" s="243" t="s">
        <v>1</v>
      </c>
    </row>
    <row r="8" spans="1:24" s="6" customFormat="1" ht="24.75" customHeight="1" x14ac:dyDescent="0.2">
      <c r="A8" s="235"/>
      <c r="B8" s="223"/>
      <c r="C8" s="231"/>
      <c r="D8" s="223"/>
      <c r="E8" s="233"/>
      <c r="F8" s="231"/>
      <c r="G8" s="223"/>
      <c r="H8" s="223"/>
      <c r="I8" s="231"/>
      <c r="J8" s="233"/>
      <c r="K8" s="225"/>
      <c r="L8" s="244"/>
    </row>
    <row r="9" spans="1:24" s="6" customFormat="1" ht="101.25" x14ac:dyDescent="0.2">
      <c r="A9" s="26" t="s">
        <v>47</v>
      </c>
      <c r="B9" s="27" t="s">
        <v>9</v>
      </c>
      <c r="C9" s="27" t="s">
        <v>46</v>
      </c>
      <c r="D9" s="28" t="s">
        <v>48</v>
      </c>
      <c r="E9" s="21" t="s">
        <v>50</v>
      </c>
      <c r="F9" s="22">
        <v>6</v>
      </c>
      <c r="G9" s="22" t="s">
        <v>16</v>
      </c>
      <c r="H9" s="20">
        <v>4</v>
      </c>
      <c r="I9" s="23">
        <v>0</v>
      </c>
      <c r="J9" s="44" t="s">
        <v>135</v>
      </c>
      <c r="K9" s="43" t="s">
        <v>205</v>
      </c>
      <c r="L9" s="37" t="s">
        <v>134</v>
      </c>
    </row>
    <row r="10" spans="1:24" s="7" customFormat="1" ht="15.75" customHeight="1" thickBot="1" x14ac:dyDescent="0.25">
      <c r="A10" s="248" t="s">
        <v>0</v>
      </c>
      <c r="B10" s="249"/>
      <c r="C10" s="249"/>
      <c r="D10" s="249"/>
      <c r="E10" s="249"/>
      <c r="F10" s="249"/>
      <c r="G10" s="249"/>
      <c r="H10" s="24">
        <f>SUM(H9:H9)</f>
        <v>4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6"/>
  <sheetViews>
    <sheetView topLeftCell="B1" workbookViewId="0">
      <selection activeCell="F9" sqref="F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20.7109375" style="2" customWidth="1"/>
    <col min="7" max="7" width="13.7109375" style="2" customWidth="1"/>
    <col min="8" max="8" width="15.28515625" style="2" customWidth="1"/>
    <col min="9" max="9" width="8.85546875" style="2" bestFit="1" customWidth="1"/>
    <col min="10" max="10" width="16.28515625" style="2" customWidth="1"/>
    <col min="11" max="11" width="17.42578125" style="2" customWidth="1"/>
    <col min="12" max="12" width="20.5703125" style="2" customWidth="1"/>
    <col min="13" max="13" width="19.85546875" style="2" customWidth="1"/>
    <col min="14" max="16384" width="7.5703125" style="2"/>
  </cols>
  <sheetData>
    <row r="1" spans="1:25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42"/>
      <c r="L1" s="230"/>
    </row>
    <row r="2" spans="1:25" ht="12.75" customHeight="1" x14ac:dyDescent="0.2">
      <c r="A2" s="230"/>
      <c r="B2" s="230"/>
      <c r="C2" s="3"/>
      <c r="D2" s="3"/>
      <c r="H2" s="3"/>
      <c r="L2" s="230"/>
    </row>
    <row r="3" spans="1:25" ht="20.25" customHeight="1" x14ac:dyDescent="0.2">
      <c r="A3" s="230"/>
      <c r="B3" s="230"/>
      <c r="L3" s="230"/>
    </row>
    <row r="4" spans="1:25" ht="12.75" customHeight="1" thickBot="1" x14ac:dyDescent="0.25">
      <c r="C4" s="3" t="s">
        <v>2</v>
      </c>
      <c r="D4" s="226" t="s">
        <v>197</v>
      </c>
      <c r="E4" s="226"/>
      <c r="G4" s="3" t="s">
        <v>22</v>
      </c>
      <c r="H4" s="33">
        <v>2012</v>
      </c>
      <c r="L4" s="230"/>
    </row>
    <row r="5" spans="1:25" ht="12.75" customHeight="1" thickTop="1" x14ac:dyDescent="0.2">
      <c r="C5" s="3"/>
      <c r="D5" s="32"/>
      <c r="G5" s="3"/>
      <c r="H5" s="32"/>
      <c r="L5" s="34"/>
    </row>
    <row r="6" spans="1:25" ht="12.75" customHeight="1" thickBot="1" x14ac:dyDescent="0.25">
      <c r="C6" s="3"/>
      <c r="D6" s="3"/>
      <c r="H6" s="3"/>
    </row>
    <row r="7" spans="1:25" s="123" customFormat="1" ht="24.75" customHeight="1" thickTop="1" x14ac:dyDescent="0.2">
      <c r="A7" s="234" t="s">
        <v>5</v>
      </c>
      <c r="B7" s="222" t="s">
        <v>58</v>
      </c>
      <c r="C7" s="222" t="s">
        <v>45</v>
      </c>
      <c r="D7" s="222" t="s">
        <v>3</v>
      </c>
      <c r="E7" s="232" t="s">
        <v>23</v>
      </c>
      <c r="F7" s="232" t="s">
        <v>169</v>
      </c>
      <c r="G7" s="222" t="s">
        <v>7</v>
      </c>
      <c r="H7" s="222" t="s">
        <v>8</v>
      </c>
      <c r="I7" s="222" t="s">
        <v>6</v>
      </c>
      <c r="J7" s="222" t="s">
        <v>4</v>
      </c>
      <c r="K7" s="232" t="s">
        <v>17</v>
      </c>
      <c r="L7" s="224" t="s">
        <v>13</v>
      </c>
      <c r="M7" s="243" t="s">
        <v>1</v>
      </c>
    </row>
    <row r="8" spans="1:25" s="123" customFormat="1" ht="24.75" customHeight="1" thickBot="1" x14ac:dyDescent="0.25">
      <c r="A8" s="251"/>
      <c r="B8" s="223"/>
      <c r="C8" s="223"/>
      <c r="D8" s="223"/>
      <c r="E8" s="233"/>
      <c r="F8" s="233"/>
      <c r="G8" s="223"/>
      <c r="H8" s="223"/>
      <c r="I8" s="223"/>
      <c r="J8" s="223"/>
      <c r="K8" s="233"/>
      <c r="L8" s="250"/>
      <c r="M8" s="244"/>
    </row>
    <row r="9" spans="1:25" s="123" customFormat="1" ht="84" x14ac:dyDescent="0.2">
      <c r="A9" s="152" t="s">
        <v>170</v>
      </c>
      <c r="B9" s="198" t="s">
        <v>9</v>
      </c>
      <c r="C9" s="197" t="s">
        <v>171</v>
      </c>
      <c r="D9" s="197" t="s">
        <v>172</v>
      </c>
      <c r="E9" s="137" t="s">
        <v>206</v>
      </c>
      <c r="F9" s="219" t="s">
        <v>207</v>
      </c>
      <c r="G9" s="138">
        <v>3</v>
      </c>
      <c r="H9" s="138">
        <v>1</v>
      </c>
      <c r="I9" s="139">
        <v>1</v>
      </c>
      <c r="J9" s="140">
        <v>24152040</v>
      </c>
      <c r="K9" s="141" t="s">
        <v>208</v>
      </c>
      <c r="L9" s="153" t="s">
        <v>205</v>
      </c>
      <c r="M9" s="142"/>
    </row>
    <row r="10" spans="1:25" s="3" customFormat="1" ht="15.75" customHeight="1" thickBot="1" x14ac:dyDescent="0.25">
      <c r="A10" s="248" t="s">
        <v>0</v>
      </c>
      <c r="B10" s="249"/>
      <c r="C10" s="249"/>
      <c r="D10" s="249"/>
      <c r="E10" s="249"/>
      <c r="F10" s="249"/>
      <c r="G10" s="249"/>
      <c r="H10" s="249"/>
      <c r="I10" s="24">
        <f>SUM(I9:I9)</f>
        <v>1</v>
      </c>
      <c r="J10" s="126">
        <f>SUM(J9:J9)</f>
        <v>24152040</v>
      </c>
      <c r="K10" s="127"/>
      <c r="L10" s="127"/>
      <c r="M10" s="128"/>
    </row>
    <row r="11" spans="1:25" s="1" customFormat="1" ht="12.75" thickTop="1" x14ac:dyDescent="0.2"/>
    <row r="12" spans="1:25" s="1" customFormat="1" ht="25.5" customHeight="1" x14ac:dyDescent="0.2">
      <c r="C12" s="8"/>
      <c r="D12" s="8"/>
      <c r="E12" s="8"/>
      <c r="F12" s="8"/>
      <c r="G12" s="8"/>
      <c r="H12" s="8"/>
      <c r="I12" s="8"/>
      <c r="J12" s="129"/>
      <c r="K12" s="129"/>
      <c r="L12" s="130"/>
      <c r="M12" s="130"/>
      <c r="N12" s="130"/>
      <c r="O12" s="130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s="1" customFormat="1" ht="25.5" customHeight="1" x14ac:dyDescent="0.2">
      <c r="C13" s="131"/>
      <c r="D13" s="131"/>
      <c r="E13" s="131"/>
      <c r="F13" s="131"/>
      <c r="G13" s="132"/>
      <c r="H13" s="132"/>
      <c r="I13" s="131"/>
      <c r="J13" s="133"/>
      <c r="K13" s="133"/>
      <c r="L13" s="134"/>
      <c r="M13" s="134"/>
      <c r="N13" s="134"/>
      <c r="O13" s="134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s="1" customFormat="1" ht="19.5" customHeight="1" x14ac:dyDescent="0.2">
      <c r="C14" s="131"/>
      <c r="D14" s="131"/>
      <c r="E14" s="131"/>
      <c r="F14" s="131"/>
      <c r="G14" s="132"/>
      <c r="H14" s="132"/>
      <c r="I14" s="131"/>
      <c r="J14" s="133"/>
      <c r="K14" s="133"/>
      <c r="L14" s="134"/>
      <c r="M14" s="134"/>
      <c r="N14" s="134"/>
      <c r="O14" s="134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s="1" customFormat="1" ht="19.5" customHeight="1" x14ac:dyDescent="0.2">
      <c r="C15" s="131"/>
      <c r="D15" s="131"/>
      <c r="E15" s="131"/>
      <c r="F15" s="131"/>
      <c r="G15" s="135"/>
      <c r="H15" s="135"/>
      <c r="I15" s="131"/>
      <c r="J15" s="133"/>
      <c r="K15" s="133"/>
      <c r="L15" s="136"/>
      <c r="M15" s="136"/>
      <c r="N15" s="136"/>
      <c r="O15" s="136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s="1" customFormat="1" x14ac:dyDescent="0.2">
      <c r="L16" s="4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</sheetData>
  <mergeCells count="18">
    <mergeCell ref="A1:B3"/>
    <mergeCell ref="C1:K1"/>
    <mergeCell ref="L1:L4"/>
    <mergeCell ref="A7:A8"/>
    <mergeCell ref="B7:B8"/>
    <mergeCell ref="C7:C8"/>
    <mergeCell ref="D7:D8"/>
    <mergeCell ref="E7:E8"/>
    <mergeCell ref="G7:G8"/>
    <mergeCell ref="D4:E4"/>
    <mergeCell ref="M7:M8"/>
    <mergeCell ref="H7:H8"/>
    <mergeCell ref="A10:H10"/>
    <mergeCell ref="I7:I8"/>
    <mergeCell ref="J7:J8"/>
    <mergeCell ref="K7:K8"/>
    <mergeCell ref="L7:L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workbookViewId="0">
      <selection activeCell="I13" sqref="I1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30"/>
    </row>
    <row r="2" spans="1:24" ht="12.75" customHeight="1" x14ac:dyDescent="0.2">
      <c r="A2" s="230"/>
      <c r="B2" s="230"/>
      <c r="C2" s="3"/>
      <c r="D2" s="3"/>
      <c r="G2" s="3"/>
      <c r="K2" s="230"/>
    </row>
    <row r="3" spans="1:24" ht="20.25" customHeight="1" x14ac:dyDescent="0.2">
      <c r="A3" s="230"/>
      <c r="B3" s="230"/>
      <c r="K3" s="230"/>
    </row>
    <row r="4" spans="1:24" ht="12.75" customHeight="1" thickBot="1" x14ac:dyDescent="0.25">
      <c r="C4" s="3" t="s">
        <v>2</v>
      </c>
      <c r="D4" s="226" t="s">
        <v>197</v>
      </c>
      <c r="E4" s="226"/>
      <c r="F4" s="3" t="s">
        <v>22</v>
      </c>
      <c r="G4" s="33">
        <v>2012</v>
      </c>
      <c r="K4" s="230"/>
    </row>
    <row r="5" spans="1:24" ht="12.75" customHeight="1" thickTop="1" x14ac:dyDescent="0.2">
      <c r="C5" s="3"/>
      <c r="D5" s="14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4" t="s">
        <v>5</v>
      </c>
      <c r="B7" s="222" t="s">
        <v>58</v>
      </c>
      <c r="C7" s="222" t="s">
        <v>45</v>
      </c>
      <c r="D7" s="222" t="s">
        <v>3</v>
      </c>
      <c r="E7" s="232" t="s">
        <v>23</v>
      </c>
      <c r="F7" s="222" t="s">
        <v>7</v>
      </c>
      <c r="G7" s="222" t="s">
        <v>8</v>
      </c>
      <c r="H7" s="222" t="s">
        <v>6</v>
      </c>
      <c r="I7" s="222" t="s">
        <v>4</v>
      </c>
      <c r="J7" s="232" t="s">
        <v>17</v>
      </c>
      <c r="K7" s="224" t="s">
        <v>13</v>
      </c>
      <c r="L7" s="243" t="s">
        <v>1</v>
      </c>
    </row>
    <row r="8" spans="1:24" s="6" customFormat="1" ht="24.75" customHeight="1" x14ac:dyDescent="0.2">
      <c r="A8" s="235"/>
      <c r="B8" s="223"/>
      <c r="C8" s="231"/>
      <c r="D8" s="223"/>
      <c r="E8" s="233"/>
      <c r="F8" s="231"/>
      <c r="G8" s="223"/>
      <c r="H8" s="223"/>
      <c r="I8" s="231"/>
      <c r="J8" s="233"/>
      <c r="K8" s="225"/>
      <c r="L8" s="244"/>
    </row>
    <row r="9" spans="1:24" s="6" customFormat="1" ht="45" customHeight="1" x14ac:dyDescent="0.2">
      <c r="A9" s="26" t="s">
        <v>51</v>
      </c>
      <c r="B9" s="27" t="s">
        <v>9</v>
      </c>
      <c r="C9" s="27" t="s">
        <v>52</v>
      </c>
      <c r="D9" s="43" t="s">
        <v>53</v>
      </c>
      <c r="E9" s="21" t="s">
        <v>123</v>
      </c>
      <c r="F9" s="18">
        <v>1</v>
      </c>
      <c r="G9" s="18">
        <v>9</v>
      </c>
      <c r="H9" s="20">
        <v>10</v>
      </c>
      <c r="I9" s="23">
        <f>650000*H9</f>
        <v>6500000</v>
      </c>
      <c r="J9" s="44"/>
      <c r="K9" s="43" t="s">
        <v>205</v>
      </c>
      <c r="L9" s="118" t="s">
        <v>41</v>
      </c>
    </row>
    <row r="10" spans="1:24" s="7" customFormat="1" ht="15.75" customHeight="1" thickBot="1" x14ac:dyDescent="0.25">
      <c r="A10" s="248" t="s">
        <v>0</v>
      </c>
      <c r="B10" s="249"/>
      <c r="C10" s="249"/>
      <c r="D10" s="249"/>
      <c r="E10" s="249"/>
      <c r="F10" s="249"/>
      <c r="G10" s="249"/>
      <c r="H10" s="24">
        <f>SUM(H9:H9)</f>
        <v>10</v>
      </c>
      <c r="I10" s="25">
        <f>SUM(I9:I9)</f>
        <v>6500000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L7:L8"/>
    <mergeCell ref="A10:G10"/>
    <mergeCell ref="A1:B3"/>
    <mergeCell ref="C1:J1"/>
    <mergeCell ref="H7:H8"/>
    <mergeCell ref="I7:I8"/>
    <mergeCell ref="J7:J8"/>
    <mergeCell ref="K1:K4"/>
    <mergeCell ref="A7:A8"/>
    <mergeCell ref="B7:B8"/>
    <mergeCell ref="K7:K8"/>
    <mergeCell ref="D4:E4"/>
    <mergeCell ref="C7:C8"/>
    <mergeCell ref="D7:D8"/>
    <mergeCell ref="E7:E8"/>
    <mergeCell ref="F7:F8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A2" workbookViewId="0">
      <selection activeCell="E9" sqref="E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19.140625" style="2" customWidth="1"/>
    <col min="6" max="6" width="13.7109375" style="2" customWidth="1"/>
    <col min="7" max="7" width="15.28515625" style="2" customWidth="1"/>
    <col min="8" max="8" width="10.140625" style="2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30"/>
    </row>
    <row r="2" spans="1:24" ht="12.75" customHeight="1" x14ac:dyDescent="0.2">
      <c r="A2" s="230"/>
      <c r="B2" s="230"/>
      <c r="C2" s="3"/>
      <c r="D2" s="3"/>
      <c r="G2" s="3"/>
      <c r="K2" s="230"/>
    </row>
    <row r="3" spans="1:24" ht="20.25" customHeight="1" x14ac:dyDescent="0.2">
      <c r="A3" s="230"/>
      <c r="B3" s="230"/>
      <c r="K3" s="230"/>
    </row>
    <row r="4" spans="1:24" ht="12.75" customHeight="1" thickBot="1" x14ac:dyDescent="0.25">
      <c r="C4" s="3" t="s">
        <v>2</v>
      </c>
      <c r="D4" s="226" t="s">
        <v>197</v>
      </c>
      <c r="E4" s="226"/>
      <c r="G4" s="3" t="s">
        <v>22</v>
      </c>
      <c r="H4" s="52">
        <v>2012</v>
      </c>
      <c r="K4" s="230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4" t="s">
        <v>5</v>
      </c>
      <c r="B7" s="222" t="s">
        <v>58</v>
      </c>
      <c r="C7" s="222" t="s">
        <v>45</v>
      </c>
      <c r="D7" s="222" t="s">
        <v>3</v>
      </c>
      <c r="E7" s="232" t="s">
        <v>23</v>
      </c>
      <c r="F7" s="222" t="s">
        <v>7</v>
      </c>
      <c r="G7" s="222" t="s">
        <v>8</v>
      </c>
      <c r="H7" s="222" t="s">
        <v>6</v>
      </c>
      <c r="I7" s="222" t="s">
        <v>4</v>
      </c>
      <c r="J7" s="232" t="s">
        <v>17</v>
      </c>
      <c r="K7" s="224" t="s">
        <v>13</v>
      </c>
      <c r="L7" s="243" t="s">
        <v>1</v>
      </c>
    </row>
    <row r="8" spans="1:24" s="6" customFormat="1" ht="24.75" customHeight="1" x14ac:dyDescent="0.2">
      <c r="A8" s="235"/>
      <c r="B8" s="223"/>
      <c r="C8" s="231"/>
      <c r="D8" s="223"/>
      <c r="E8" s="233"/>
      <c r="F8" s="231"/>
      <c r="G8" s="223"/>
      <c r="H8" s="223"/>
      <c r="I8" s="231"/>
      <c r="J8" s="233"/>
      <c r="K8" s="225"/>
      <c r="L8" s="244"/>
    </row>
    <row r="9" spans="1:24" s="6" customFormat="1" ht="123.75" x14ac:dyDescent="0.2">
      <c r="A9" s="26" t="s">
        <v>55</v>
      </c>
      <c r="B9" s="27" t="s">
        <v>10</v>
      </c>
      <c r="C9" s="27" t="s">
        <v>56</v>
      </c>
      <c r="D9" s="28" t="s">
        <v>57</v>
      </c>
      <c r="E9" s="220" t="s">
        <v>128</v>
      </c>
      <c r="F9" s="22">
        <v>6</v>
      </c>
      <c r="G9" s="22">
        <v>11</v>
      </c>
      <c r="H9" s="20">
        <v>4</v>
      </c>
      <c r="I9" s="23">
        <v>0</v>
      </c>
      <c r="J9" s="44" t="s">
        <v>135</v>
      </c>
      <c r="K9" s="43" t="s">
        <v>205</v>
      </c>
      <c r="L9" s="37" t="s">
        <v>54</v>
      </c>
    </row>
    <row r="10" spans="1:24" s="7" customFormat="1" ht="15.75" customHeight="1" thickBot="1" x14ac:dyDescent="0.25">
      <c r="A10" s="248" t="s">
        <v>0</v>
      </c>
      <c r="B10" s="249"/>
      <c r="C10" s="249"/>
      <c r="D10" s="249"/>
      <c r="E10" s="249"/>
      <c r="F10" s="249"/>
      <c r="G10" s="249"/>
      <c r="H10" s="24">
        <f>SUM(H9:H9)</f>
        <v>4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G7:G8"/>
    <mergeCell ref="H7:H8"/>
    <mergeCell ref="I7:I8"/>
    <mergeCell ref="J7:J8"/>
    <mergeCell ref="K7:K8"/>
    <mergeCell ref="F7:F8"/>
    <mergeCell ref="D4:E4"/>
    <mergeCell ref="L7:L8"/>
    <mergeCell ref="A1:B3"/>
    <mergeCell ref="C1:J1"/>
    <mergeCell ref="K1:K4"/>
    <mergeCell ref="A7:A8"/>
    <mergeCell ref="B7:B8"/>
    <mergeCell ref="C7:C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B1" workbookViewId="0">
      <selection activeCell="E9" sqref="E9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30"/>
    </row>
    <row r="2" spans="1:24" ht="12.75" customHeight="1" x14ac:dyDescent="0.2">
      <c r="A2" s="230"/>
      <c r="B2" s="230"/>
      <c r="C2" s="3"/>
      <c r="D2" s="3"/>
      <c r="G2" s="3"/>
      <c r="K2" s="230"/>
    </row>
    <row r="3" spans="1:24" ht="20.25" customHeight="1" x14ac:dyDescent="0.2">
      <c r="A3" s="230"/>
      <c r="B3" s="230"/>
      <c r="K3" s="230"/>
    </row>
    <row r="4" spans="1:24" ht="12.75" customHeight="1" thickBot="1" x14ac:dyDescent="0.25">
      <c r="C4" s="3" t="s">
        <v>2</v>
      </c>
      <c r="D4" s="226" t="s">
        <v>197</v>
      </c>
      <c r="E4" s="226"/>
      <c r="G4" s="3" t="s">
        <v>22</v>
      </c>
      <c r="H4" s="33">
        <v>2012</v>
      </c>
      <c r="K4" s="230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4" t="s">
        <v>5</v>
      </c>
      <c r="B7" s="222" t="s">
        <v>58</v>
      </c>
      <c r="C7" s="222" t="s">
        <v>45</v>
      </c>
      <c r="D7" s="222" t="s">
        <v>3</v>
      </c>
      <c r="E7" s="232" t="s">
        <v>23</v>
      </c>
      <c r="F7" s="222" t="s">
        <v>7</v>
      </c>
      <c r="G7" s="222" t="s">
        <v>8</v>
      </c>
      <c r="H7" s="222" t="s">
        <v>6</v>
      </c>
      <c r="I7" s="252" t="s">
        <v>129</v>
      </c>
      <c r="J7" s="222" t="s">
        <v>4</v>
      </c>
      <c r="K7" s="232" t="s">
        <v>17</v>
      </c>
      <c r="L7" s="224" t="s">
        <v>13</v>
      </c>
      <c r="M7" s="243" t="s">
        <v>1</v>
      </c>
    </row>
    <row r="8" spans="1:24" s="6" customFormat="1" ht="24.75" customHeight="1" x14ac:dyDescent="0.2">
      <c r="A8" s="235"/>
      <c r="B8" s="223"/>
      <c r="C8" s="231"/>
      <c r="D8" s="223"/>
      <c r="E8" s="233"/>
      <c r="F8" s="231"/>
      <c r="G8" s="223"/>
      <c r="H8" s="223"/>
      <c r="I8" s="253"/>
      <c r="J8" s="231"/>
      <c r="K8" s="233"/>
      <c r="L8" s="225"/>
      <c r="M8" s="244"/>
    </row>
    <row r="9" spans="1:24" s="6" customFormat="1" ht="78.75" x14ac:dyDescent="0.2">
      <c r="A9" s="26" t="s">
        <v>38</v>
      </c>
      <c r="B9" s="27" t="s">
        <v>10</v>
      </c>
      <c r="C9" s="27" t="s">
        <v>39</v>
      </c>
      <c r="D9" s="28" t="s">
        <v>40</v>
      </c>
      <c r="E9" s="220" t="s">
        <v>124</v>
      </c>
      <c r="F9" s="22">
        <v>1</v>
      </c>
      <c r="G9" s="22">
        <v>9</v>
      </c>
      <c r="H9" s="20">
        <v>2</v>
      </c>
      <c r="I9" s="23">
        <v>0</v>
      </c>
      <c r="J9" s="23">
        <v>0</v>
      </c>
      <c r="K9" s="44" t="s">
        <v>135</v>
      </c>
      <c r="L9" s="43" t="s">
        <v>205</v>
      </c>
      <c r="M9" s="119" t="s">
        <v>134</v>
      </c>
    </row>
    <row r="10" spans="1:24" s="7" customFormat="1" ht="15.75" customHeight="1" thickBot="1" x14ac:dyDescent="0.25">
      <c r="A10" s="248" t="s">
        <v>0</v>
      </c>
      <c r="B10" s="249"/>
      <c r="C10" s="249"/>
      <c r="D10" s="249"/>
      <c r="E10" s="249"/>
      <c r="F10" s="249"/>
      <c r="G10" s="249"/>
      <c r="H10" s="24">
        <f>SUM(H9)</f>
        <v>2</v>
      </c>
      <c r="I10" s="25">
        <f>SUM(I9:I9)</f>
        <v>0</v>
      </c>
      <c r="J10" s="29">
        <f>SUM(J9:J9)</f>
        <v>0</v>
      </c>
      <c r="K10" s="29"/>
      <c r="L10" s="108"/>
      <c r="M10" s="30"/>
    </row>
    <row r="11" spans="1:24" s="1" customFormat="1" ht="25.5" customHeight="1" thickTop="1" x14ac:dyDescent="0.2">
      <c r="C11" s="8"/>
      <c r="D11" s="8"/>
      <c r="E11" s="8"/>
      <c r="F11" s="8"/>
      <c r="G11" s="8"/>
      <c r="H11" s="8"/>
      <c r="I11" s="12"/>
      <c r="J11" s="12"/>
      <c r="K11" s="9"/>
      <c r="L11" s="9"/>
      <c r="M11" s="9"/>
      <c r="N11" s="9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" customFormat="1" ht="25.5" customHeight="1" x14ac:dyDescent="0.2">
      <c r="C12" s="11"/>
      <c r="D12" s="11"/>
      <c r="E12" s="11"/>
      <c r="F12" s="13"/>
      <c r="G12" s="13"/>
      <c r="H12" s="11"/>
      <c r="I12" s="16"/>
      <c r="J12" s="16"/>
      <c r="K12" s="15"/>
      <c r="L12" s="15"/>
      <c r="M12" s="15"/>
      <c r="N12" s="1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19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4"/>
      <c r="G14" s="14"/>
      <c r="H14" s="11"/>
      <c r="I14" s="16"/>
      <c r="J14" s="16"/>
      <c r="K14" s="10"/>
      <c r="L14" s="10"/>
      <c r="M14" s="10"/>
      <c r="N14" s="10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2.75" x14ac:dyDescent="0.2">
      <c r="J15" s="16"/>
      <c r="K15" s="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2.75" x14ac:dyDescent="0.2">
      <c r="J16" s="16"/>
    </row>
    <row r="17" spans="10:10" ht="12.75" x14ac:dyDescent="0.2">
      <c r="J17" s="16"/>
    </row>
    <row r="18" spans="10:10" x14ac:dyDescent="0.2">
      <c r="J18" s="1"/>
    </row>
    <row r="36" spans="9:9" x14ac:dyDescent="0.2">
      <c r="I36" s="107"/>
    </row>
    <row r="37" spans="9:9" x14ac:dyDescent="0.2">
      <c r="I37" s="107"/>
    </row>
    <row r="38" spans="9:9" x14ac:dyDescent="0.2">
      <c r="I38" s="107"/>
    </row>
    <row r="39" spans="9:9" x14ac:dyDescent="0.2">
      <c r="I39" s="107"/>
    </row>
    <row r="40" spans="9:9" x14ac:dyDescent="0.2">
      <c r="I40" s="107"/>
    </row>
    <row r="41" spans="9:9" x14ac:dyDescent="0.2">
      <c r="I41" s="107"/>
    </row>
    <row r="42" spans="9:9" x14ac:dyDescent="0.2">
      <c r="I42" s="107"/>
    </row>
    <row r="43" spans="9:9" x14ac:dyDescent="0.2">
      <c r="I43" s="107"/>
    </row>
    <row r="44" spans="9:9" x14ac:dyDescent="0.2">
      <c r="I44" s="107"/>
    </row>
    <row r="45" spans="9:9" x14ac:dyDescent="0.2">
      <c r="I45" s="107"/>
    </row>
    <row r="46" spans="9:9" x14ac:dyDescent="0.2">
      <c r="I46" s="107"/>
    </row>
    <row r="47" spans="9:9" x14ac:dyDescent="0.2">
      <c r="I47" s="107"/>
    </row>
    <row r="48" spans="9:9" x14ac:dyDescent="0.2">
      <c r="I48" s="107"/>
    </row>
    <row r="49" spans="9:9" x14ac:dyDescent="0.2">
      <c r="I49" s="107"/>
    </row>
    <row r="50" spans="9:9" x14ac:dyDescent="0.2">
      <c r="I50" s="107"/>
    </row>
    <row r="51" spans="9:9" x14ac:dyDescent="0.2">
      <c r="I51" s="107"/>
    </row>
    <row r="52" spans="9:9" x14ac:dyDescent="0.2">
      <c r="I52" s="107"/>
    </row>
  </sheetData>
  <mergeCells count="18">
    <mergeCell ref="L7:L8"/>
    <mergeCell ref="M7:M8"/>
    <mergeCell ref="A1:B3"/>
    <mergeCell ref="C1:J1"/>
    <mergeCell ref="K1:K4"/>
    <mergeCell ref="A7:A8"/>
    <mergeCell ref="B7:B8"/>
    <mergeCell ref="C7:C8"/>
    <mergeCell ref="K7:K8"/>
    <mergeCell ref="E7:E8"/>
    <mergeCell ref="D4:E4"/>
    <mergeCell ref="F7:F8"/>
    <mergeCell ref="G7:G8"/>
    <mergeCell ref="A10:G10"/>
    <mergeCell ref="J7:J8"/>
    <mergeCell ref="D7:D8"/>
    <mergeCell ref="H7:H8"/>
    <mergeCell ref="I7:I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E22" sqref="E22"/>
    </sheetView>
  </sheetViews>
  <sheetFormatPr baseColWidth="10" defaultColWidth="7.5703125" defaultRowHeight="12" x14ac:dyDescent="0.2"/>
  <cols>
    <col min="1" max="1" width="7.5703125" style="170"/>
    <col min="2" max="2" width="8.85546875" style="170" customWidth="1"/>
    <col min="3" max="3" width="16.5703125" style="170" customWidth="1"/>
    <col min="4" max="4" width="16.42578125" style="170" customWidth="1"/>
    <col min="5" max="5" width="32.5703125" style="170" customWidth="1"/>
    <col min="6" max="6" width="13.7109375" style="170" customWidth="1"/>
    <col min="7" max="7" width="15.28515625" style="170" customWidth="1"/>
    <col min="8" max="8" width="8.85546875" style="170" bestFit="1" customWidth="1"/>
    <col min="9" max="9" width="19.28515625" style="170" customWidth="1"/>
    <col min="10" max="10" width="15.140625" style="170" customWidth="1"/>
    <col min="11" max="11" width="20.5703125" style="170" customWidth="1"/>
    <col min="12" max="12" width="19.85546875" style="170" customWidth="1"/>
    <col min="13" max="16384" width="7.5703125" style="170"/>
  </cols>
  <sheetData>
    <row r="1" spans="1:24" ht="33.75" customHeight="1" x14ac:dyDescent="0.2">
      <c r="A1" s="273"/>
      <c r="B1" s="273"/>
      <c r="C1" s="274" t="s">
        <v>21</v>
      </c>
      <c r="D1" s="274"/>
      <c r="E1" s="274"/>
      <c r="F1" s="274"/>
      <c r="G1" s="274"/>
      <c r="H1" s="274"/>
      <c r="I1" s="274"/>
      <c r="J1" s="274"/>
      <c r="K1" s="273"/>
    </row>
    <row r="2" spans="1:24" ht="12.75" customHeight="1" x14ac:dyDescent="0.2">
      <c r="A2" s="273"/>
      <c r="B2" s="273"/>
      <c r="C2" s="171"/>
      <c r="D2" s="171"/>
      <c r="G2" s="171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171" t="s">
        <v>2</v>
      </c>
      <c r="D4" s="226" t="s">
        <v>197</v>
      </c>
      <c r="E4" s="226"/>
      <c r="F4" s="171" t="s">
        <v>22</v>
      </c>
      <c r="G4" s="172">
        <v>2012</v>
      </c>
      <c r="K4" s="273"/>
    </row>
    <row r="5" spans="1:24" ht="12.75" customHeight="1" thickTop="1" x14ac:dyDescent="0.2">
      <c r="C5" s="171"/>
      <c r="D5" s="196"/>
      <c r="F5" s="171"/>
      <c r="G5" s="173"/>
      <c r="K5" s="169"/>
    </row>
    <row r="6" spans="1:24" ht="12.75" customHeight="1" thickBot="1" x14ac:dyDescent="0.25">
      <c r="C6" s="171"/>
      <c r="D6" s="171"/>
      <c r="G6" s="171"/>
    </row>
    <row r="7" spans="1:24" s="174" customFormat="1" ht="24.75" customHeight="1" thickTop="1" x14ac:dyDescent="0.2">
      <c r="A7" s="275" t="s">
        <v>5</v>
      </c>
      <c r="B7" s="265" t="s">
        <v>58</v>
      </c>
      <c r="C7" s="265" t="s">
        <v>45</v>
      </c>
      <c r="D7" s="265" t="s">
        <v>3</v>
      </c>
      <c r="E7" s="267" t="s">
        <v>23</v>
      </c>
      <c r="F7" s="265" t="s">
        <v>7</v>
      </c>
      <c r="G7" s="265" t="s">
        <v>8</v>
      </c>
      <c r="H7" s="265" t="s">
        <v>6</v>
      </c>
      <c r="I7" s="265" t="s">
        <v>4</v>
      </c>
      <c r="J7" s="267" t="s">
        <v>17</v>
      </c>
      <c r="K7" s="269" t="s">
        <v>13</v>
      </c>
      <c r="L7" s="271" t="s">
        <v>1</v>
      </c>
    </row>
    <row r="8" spans="1:24" s="174" customFormat="1" ht="24.75" customHeight="1" x14ac:dyDescent="0.2">
      <c r="A8" s="276"/>
      <c r="B8" s="266"/>
      <c r="C8" s="266"/>
      <c r="D8" s="266"/>
      <c r="E8" s="268"/>
      <c r="F8" s="266"/>
      <c r="G8" s="266"/>
      <c r="H8" s="266"/>
      <c r="I8" s="266"/>
      <c r="J8" s="268"/>
      <c r="K8" s="270"/>
      <c r="L8" s="272"/>
    </row>
    <row r="9" spans="1:24" s="123" customFormat="1" ht="67.5" x14ac:dyDescent="0.2">
      <c r="A9" s="26" t="s">
        <v>201</v>
      </c>
      <c r="B9" s="262" t="s">
        <v>10</v>
      </c>
      <c r="C9" s="262" t="s">
        <v>14</v>
      </c>
      <c r="D9" s="43" t="s">
        <v>199</v>
      </c>
      <c r="E9" s="220" t="s">
        <v>202</v>
      </c>
      <c r="F9" s="22">
        <v>6</v>
      </c>
      <c r="G9" s="22" t="s">
        <v>16</v>
      </c>
      <c r="H9" s="20">
        <v>1</v>
      </c>
      <c r="I9" s="124">
        <v>0</v>
      </c>
      <c r="J9" s="259" t="s">
        <v>136</v>
      </c>
      <c r="K9" s="227" t="s">
        <v>205</v>
      </c>
      <c r="L9" s="256" t="s">
        <v>133</v>
      </c>
    </row>
    <row r="10" spans="1:24" s="174" customFormat="1" ht="67.5" x14ac:dyDescent="0.2">
      <c r="A10" s="175" t="s">
        <v>218</v>
      </c>
      <c r="B10" s="263"/>
      <c r="C10" s="263"/>
      <c r="D10" s="176" t="s">
        <v>199</v>
      </c>
      <c r="E10" s="221" t="s">
        <v>214</v>
      </c>
      <c r="F10" s="177">
        <v>6</v>
      </c>
      <c r="G10" s="177" t="s">
        <v>16</v>
      </c>
      <c r="H10" s="178">
        <v>6</v>
      </c>
      <c r="I10" s="179">
        <v>0</v>
      </c>
      <c r="J10" s="260"/>
      <c r="K10" s="228"/>
      <c r="L10" s="257"/>
    </row>
    <row r="11" spans="1:24" s="174" customFormat="1" ht="67.5" x14ac:dyDescent="0.2">
      <c r="A11" s="175" t="s">
        <v>198</v>
      </c>
      <c r="B11" s="264"/>
      <c r="C11" s="264"/>
      <c r="D11" s="176" t="s">
        <v>199</v>
      </c>
      <c r="E11" s="221" t="s">
        <v>200</v>
      </c>
      <c r="F11" s="177">
        <v>6</v>
      </c>
      <c r="G11" s="177" t="s">
        <v>16</v>
      </c>
      <c r="H11" s="178">
        <v>6</v>
      </c>
      <c r="I11" s="179">
        <v>0</v>
      </c>
      <c r="J11" s="261"/>
      <c r="K11" s="229"/>
      <c r="L11" s="258"/>
    </row>
    <row r="12" spans="1:24" s="171" customFormat="1" ht="15.75" customHeight="1" thickBot="1" x14ac:dyDescent="0.25">
      <c r="A12" s="254" t="s">
        <v>0</v>
      </c>
      <c r="B12" s="255"/>
      <c r="C12" s="255"/>
      <c r="D12" s="255"/>
      <c r="E12" s="255"/>
      <c r="F12" s="255"/>
      <c r="G12" s="255"/>
      <c r="H12" s="180">
        <f>SUM(H9:H11)</f>
        <v>13</v>
      </c>
      <c r="I12" s="181">
        <f>SUM(I9:I11)</f>
        <v>0</v>
      </c>
      <c r="J12" s="182"/>
      <c r="K12" s="182"/>
      <c r="L12" s="183"/>
    </row>
    <row r="13" spans="1:24" s="184" customFormat="1" ht="12.75" thickTop="1" x14ac:dyDescent="0.2"/>
    <row r="14" spans="1:24" s="184" customFormat="1" ht="25.5" customHeight="1" x14ac:dyDescent="0.2">
      <c r="C14" s="185"/>
      <c r="D14" s="185"/>
      <c r="E14" s="185"/>
      <c r="F14" s="185"/>
      <c r="G14" s="185"/>
      <c r="H14" s="185"/>
      <c r="I14" s="186"/>
      <c r="J14" s="186"/>
      <c r="K14" s="187"/>
      <c r="L14" s="187"/>
      <c r="M14" s="187"/>
      <c r="N14" s="187"/>
      <c r="O14" s="188"/>
      <c r="P14" s="188"/>
      <c r="Q14" s="188"/>
      <c r="R14" s="188"/>
      <c r="S14" s="188"/>
      <c r="T14" s="188"/>
      <c r="U14" s="188"/>
      <c r="V14" s="188"/>
      <c r="W14" s="188"/>
      <c r="X14" s="188"/>
    </row>
    <row r="15" spans="1:24" s="184" customFormat="1" ht="25.5" customHeight="1" x14ac:dyDescent="0.2">
      <c r="C15" s="189"/>
      <c r="D15" s="189"/>
      <c r="E15" s="189"/>
      <c r="F15" s="190"/>
      <c r="G15" s="190"/>
      <c r="H15" s="189"/>
      <c r="I15" s="191"/>
      <c r="J15" s="191"/>
      <c r="K15" s="192"/>
      <c r="L15" s="192"/>
      <c r="M15" s="192"/>
      <c r="N15" s="192"/>
      <c r="O15" s="188"/>
      <c r="P15" s="188"/>
      <c r="Q15" s="188"/>
      <c r="R15" s="188"/>
      <c r="S15" s="188"/>
      <c r="T15" s="188"/>
      <c r="U15" s="188"/>
      <c r="V15" s="188"/>
      <c r="W15" s="188"/>
      <c r="X15" s="188"/>
    </row>
    <row r="16" spans="1:24" s="184" customFormat="1" ht="19.5" customHeight="1" x14ac:dyDescent="0.2">
      <c r="C16" s="189"/>
      <c r="D16" s="189"/>
      <c r="E16" s="189"/>
      <c r="F16" s="190"/>
      <c r="G16" s="190"/>
      <c r="H16" s="189"/>
      <c r="I16" s="191"/>
      <c r="J16" s="191"/>
      <c r="K16" s="192"/>
      <c r="L16" s="192"/>
      <c r="M16" s="192"/>
      <c r="N16" s="192"/>
      <c r="O16" s="188"/>
      <c r="P16" s="188"/>
      <c r="Q16" s="188"/>
      <c r="R16" s="188"/>
      <c r="S16" s="188"/>
      <c r="T16" s="188"/>
      <c r="U16" s="188"/>
      <c r="V16" s="188"/>
      <c r="W16" s="188"/>
      <c r="X16" s="188"/>
    </row>
    <row r="17" spans="3:24" s="184" customFormat="1" ht="19.5" customHeight="1" x14ac:dyDescent="0.2">
      <c r="C17" s="189"/>
      <c r="D17" s="189"/>
      <c r="E17" s="189"/>
      <c r="F17" s="193"/>
      <c r="G17" s="193"/>
      <c r="H17" s="189"/>
      <c r="I17" s="191"/>
      <c r="J17" s="191"/>
      <c r="K17" s="194"/>
      <c r="L17" s="194"/>
      <c r="M17" s="194"/>
      <c r="N17" s="194"/>
      <c r="O17" s="188"/>
      <c r="P17" s="188"/>
      <c r="Q17" s="188"/>
      <c r="R17" s="188"/>
      <c r="S17" s="188"/>
      <c r="T17" s="188"/>
      <c r="U17" s="188"/>
      <c r="V17" s="188"/>
      <c r="W17" s="188"/>
      <c r="X17" s="188"/>
    </row>
    <row r="18" spans="3:24" s="184" customFormat="1" x14ac:dyDescent="0.2">
      <c r="K18" s="195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</row>
  </sheetData>
  <mergeCells count="22"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  <mergeCell ref="G7:G8"/>
    <mergeCell ref="H7:H8"/>
    <mergeCell ref="I7:I8"/>
    <mergeCell ref="J7:J8"/>
    <mergeCell ref="K7:K8"/>
    <mergeCell ref="L7:L8"/>
    <mergeCell ref="A12:G12"/>
    <mergeCell ref="L9:L11"/>
    <mergeCell ref="K9:K11"/>
    <mergeCell ref="J9:J11"/>
    <mergeCell ref="C9:C11"/>
    <mergeCell ref="B9:B11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8"/>
  <sheetViews>
    <sheetView topLeftCell="A40" zoomScaleNormal="100" workbookViewId="0">
      <selection activeCell="L12" sqref="L12:L50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42"/>
      <c r="L1" s="242"/>
    </row>
    <row r="2" spans="1:13" ht="12.75" customHeight="1" x14ac:dyDescent="0.2">
      <c r="A2" s="230"/>
      <c r="B2" s="230"/>
      <c r="C2" s="3"/>
      <c r="D2" s="3"/>
      <c r="E2" s="3"/>
      <c r="H2" s="3"/>
    </row>
    <row r="3" spans="1:13" ht="20.25" customHeight="1" x14ac:dyDescent="0.2">
      <c r="A3" s="230"/>
      <c r="B3" s="230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82" t="s">
        <v>197</v>
      </c>
      <c r="E5" s="282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22</v>
      </c>
      <c r="D7" s="52">
        <v>2011</v>
      </c>
      <c r="E7" s="32"/>
      <c r="G7" s="3"/>
      <c r="H7" s="32"/>
    </row>
    <row r="8" spans="1:13" ht="12.75" customHeight="1" thickTop="1" x14ac:dyDescent="0.2">
      <c r="C8" s="3"/>
      <c r="D8" s="51"/>
      <c r="E8" s="32"/>
      <c r="G8" s="3"/>
      <c r="H8" s="32"/>
    </row>
    <row r="9" spans="1:13" ht="18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7" t="s">
        <v>58</v>
      </c>
      <c r="B11" s="96" t="s">
        <v>45</v>
      </c>
      <c r="C11" s="80" t="s">
        <v>5</v>
      </c>
      <c r="D11" s="80" t="s">
        <v>61</v>
      </c>
      <c r="E11" s="80" t="s">
        <v>3</v>
      </c>
      <c r="F11" s="83" t="s">
        <v>115</v>
      </c>
      <c r="G11" s="81" t="s">
        <v>24</v>
      </c>
      <c r="H11" s="80" t="s">
        <v>25</v>
      </c>
      <c r="I11" s="80" t="s">
        <v>42</v>
      </c>
      <c r="J11" s="81" t="s">
        <v>60</v>
      </c>
      <c r="K11" s="82" t="s">
        <v>43</v>
      </c>
      <c r="L11" s="85" t="s">
        <v>219</v>
      </c>
      <c r="M11" s="84" t="s">
        <v>141</v>
      </c>
    </row>
    <row r="12" spans="1:13" ht="23.25" thickTop="1" x14ac:dyDescent="0.2">
      <c r="A12" s="277" t="s">
        <v>10</v>
      </c>
      <c r="B12" s="277" t="s">
        <v>12</v>
      </c>
      <c r="C12" s="121" t="s">
        <v>144</v>
      </c>
      <c r="D12" s="217" t="s">
        <v>117</v>
      </c>
      <c r="E12" s="89" t="s">
        <v>145</v>
      </c>
      <c r="F12" s="90" t="s">
        <v>26</v>
      </c>
      <c r="G12" s="91"/>
      <c r="H12" s="92"/>
      <c r="I12" s="91"/>
      <c r="J12" s="91"/>
      <c r="K12" s="93"/>
      <c r="L12" s="94">
        <v>4</v>
      </c>
      <c r="M12" s="95"/>
    </row>
    <row r="13" spans="1:13" ht="33.75" x14ac:dyDescent="0.2">
      <c r="A13" s="278"/>
      <c r="B13" s="278"/>
      <c r="C13" s="120" t="s">
        <v>142</v>
      </c>
      <c r="D13" s="88" t="s">
        <v>118</v>
      </c>
      <c r="E13" s="89" t="s">
        <v>143</v>
      </c>
      <c r="F13" s="90" t="s">
        <v>27</v>
      </c>
      <c r="G13" s="91"/>
      <c r="H13" s="92"/>
      <c r="I13" s="91"/>
      <c r="J13" s="91"/>
      <c r="K13" s="93"/>
      <c r="L13" s="94">
        <v>4</v>
      </c>
      <c r="M13" s="95"/>
    </row>
    <row r="14" spans="1:13" ht="37.5" customHeight="1" x14ac:dyDescent="0.2">
      <c r="A14" s="278"/>
      <c r="B14" s="278"/>
      <c r="C14" s="121" t="s">
        <v>62</v>
      </c>
      <c r="D14" s="88" t="s">
        <v>68</v>
      </c>
      <c r="E14" s="89" t="s">
        <v>67</v>
      </c>
      <c r="F14" s="90" t="s">
        <v>27</v>
      </c>
      <c r="G14" s="91"/>
      <c r="H14" s="92"/>
      <c r="I14" s="91">
        <f t="shared" ref="I14:I19" si="0">G14-H14</f>
        <v>0</v>
      </c>
      <c r="J14" s="91">
        <v>24</v>
      </c>
      <c r="K14" s="93">
        <f>H14+J14</f>
        <v>24</v>
      </c>
      <c r="L14" s="94">
        <v>280</v>
      </c>
      <c r="M14" s="95"/>
    </row>
    <row r="15" spans="1:13" ht="40.5" customHeight="1" x14ac:dyDescent="0.2">
      <c r="A15" s="278"/>
      <c r="B15" s="278"/>
      <c r="C15" s="122" t="s">
        <v>62</v>
      </c>
      <c r="D15" s="48" t="s">
        <v>64</v>
      </c>
      <c r="E15" s="50" t="s">
        <v>67</v>
      </c>
      <c r="F15" s="38" t="s">
        <v>27</v>
      </c>
      <c r="G15" s="40"/>
      <c r="H15" s="42"/>
      <c r="I15" s="40">
        <f t="shared" si="0"/>
        <v>0</v>
      </c>
      <c r="J15" s="40">
        <v>24</v>
      </c>
      <c r="K15" s="39">
        <f>H15+J15</f>
        <v>24</v>
      </c>
      <c r="L15" s="77">
        <v>300</v>
      </c>
      <c r="M15" s="76"/>
    </row>
    <row r="16" spans="1:13" ht="33.75" x14ac:dyDescent="0.2">
      <c r="A16" s="278"/>
      <c r="B16" s="278"/>
      <c r="C16" s="122" t="s">
        <v>63</v>
      </c>
      <c r="D16" s="48" t="s">
        <v>65</v>
      </c>
      <c r="E16" s="50" t="s">
        <v>69</v>
      </c>
      <c r="F16" s="38" t="s">
        <v>27</v>
      </c>
      <c r="G16" s="40">
        <v>360</v>
      </c>
      <c r="H16" s="40">
        <v>340</v>
      </c>
      <c r="I16" s="40">
        <f t="shared" si="0"/>
        <v>20</v>
      </c>
      <c r="J16" s="41">
        <v>36</v>
      </c>
      <c r="K16" s="39">
        <v>332</v>
      </c>
      <c r="L16" s="78">
        <v>600</v>
      </c>
      <c r="M16" s="76"/>
    </row>
    <row r="17" spans="1:13" ht="22.5" x14ac:dyDescent="0.2">
      <c r="A17" s="278"/>
      <c r="B17" s="278"/>
      <c r="C17" s="49" t="s">
        <v>66</v>
      </c>
      <c r="D17" s="48" t="s">
        <v>71</v>
      </c>
      <c r="E17" s="50" t="s">
        <v>70</v>
      </c>
      <c r="F17" s="38" t="s">
        <v>27</v>
      </c>
      <c r="G17" s="40">
        <v>6</v>
      </c>
      <c r="H17" s="40"/>
      <c r="I17" s="40">
        <f t="shared" si="0"/>
        <v>6</v>
      </c>
      <c r="J17" s="41">
        <v>5</v>
      </c>
      <c r="K17" s="39">
        <f>H17+J17</f>
        <v>5</v>
      </c>
      <c r="L17" s="78">
        <v>8</v>
      </c>
      <c r="M17" s="76"/>
    </row>
    <row r="18" spans="1:13" ht="22.5" x14ac:dyDescent="0.2">
      <c r="A18" s="278"/>
      <c r="B18" s="278"/>
      <c r="C18" s="49" t="s">
        <v>72</v>
      </c>
      <c r="D18" s="48" t="s">
        <v>74</v>
      </c>
      <c r="E18" s="50" t="s">
        <v>73</v>
      </c>
      <c r="F18" s="38" t="s">
        <v>27</v>
      </c>
      <c r="G18" s="40">
        <v>30</v>
      </c>
      <c r="H18" s="40">
        <v>29</v>
      </c>
      <c r="I18" s="40">
        <f t="shared" si="0"/>
        <v>1</v>
      </c>
      <c r="J18" s="41">
        <v>20</v>
      </c>
      <c r="K18" s="39">
        <f>H18+J18</f>
        <v>49</v>
      </c>
      <c r="L18" s="78">
        <v>20</v>
      </c>
      <c r="M18" s="71"/>
    </row>
    <row r="19" spans="1:13" ht="22.5" x14ac:dyDescent="0.2">
      <c r="A19" s="278"/>
      <c r="B19" s="278"/>
      <c r="C19" s="49" t="s">
        <v>183</v>
      </c>
      <c r="D19" s="48" t="s">
        <v>184</v>
      </c>
      <c r="E19" s="50" t="s">
        <v>185</v>
      </c>
      <c r="F19" s="38" t="s">
        <v>27</v>
      </c>
      <c r="G19" s="40">
        <v>30</v>
      </c>
      <c r="H19" s="40">
        <v>29</v>
      </c>
      <c r="I19" s="40">
        <f t="shared" si="0"/>
        <v>1</v>
      </c>
      <c r="J19" s="41">
        <v>20</v>
      </c>
      <c r="K19" s="39">
        <f>H19+J19</f>
        <v>49</v>
      </c>
      <c r="L19" s="78">
        <v>10</v>
      </c>
      <c r="M19" s="71"/>
    </row>
    <row r="20" spans="1:13" ht="22.5" x14ac:dyDescent="0.2">
      <c r="A20" s="278"/>
      <c r="B20" s="278"/>
      <c r="C20" s="49" t="s">
        <v>131</v>
      </c>
      <c r="D20" s="48" t="s">
        <v>130</v>
      </c>
      <c r="E20" s="50" t="s">
        <v>132</v>
      </c>
      <c r="F20" s="38" t="s">
        <v>27</v>
      </c>
      <c r="G20" s="40">
        <v>100</v>
      </c>
      <c r="H20" s="40">
        <v>100</v>
      </c>
      <c r="I20" s="40">
        <f t="shared" ref="I20:I26" si="1">G20-H20</f>
        <v>0</v>
      </c>
      <c r="J20" s="41"/>
      <c r="K20" s="39">
        <f t="shared" ref="K20:K26" si="2">H20+J20</f>
        <v>100</v>
      </c>
      <c r="L20" s="78">
        <v>1</v>
      </c>
      <c r="M20" s="71"/>
    </row>
    <row r="21" spans="1:13" ht="22.5" x14ac:dyDescent="0.2">
      <c r="A21" s="278"/>
      <c r="B21" s="278"/>
      <c r="C21" s="49" t="s">
        <v>186</v>
      </c>
      <c r="D21" s="48" t="s">
        <v>187</v>
      </c>
      <c r="E21" s="50" t="s">
        <v>188</v>
      </c>
      <c r="F21" s="38" t="s">
        <v>182</v>
      </c>
      <c r="G21" s="40"/>
      <c r="H21" s="154"/>
      <c r="I21" s="40">
        <f t="shared" si="1"/>
        <v>0</v>
      </c>
      <c r="J21" s="40">
        <v>2</v>
      </c>
      <c r="K21" s="39">
        <f t="shared" si="2"/>
        <v>2</v>
      </c>
      <c r="L21" s="77">
        <v>4</v>
      </c>
      <c r="M21" s="71"/>
    </row>
    <row r="22" spans="1:13" x14ac:dyDescent="0.2">
      <c r="A22" s="278"/>
      <c r="B22" s="278"/>
      <c r="C22" s="49" t="s">
        <v>146</v>
      </c>
      <c r="D22" s="48" t="s">
        <v>125</v>
      </c>
      <c r="E22" s="50" t="s">
        <v>147</v>
      </c>
      <c r="F22" s="38" t="s">
        <v>27</v>
      </c>
      <c r="G22" s="40"/>
      <c r="H22" s="154"/>
      <c r="I22" s="40"/>
      <c r="J22" s="40"/>
      <c r="K22" s="39"/>
      <c r="L22" s="77">
        <v>4</v>
      </c>
      <c r="M22" s="71"/>
    </row>
    <row r="23" spans="1:13" ht="33.75" x14ac:dyDescent="0.2">
      <c r="A23" s="278"/>
      <c r="B23" s="278"/>
      <c r="C23" s="49" t="s">
        <v>79</v>
      </c>
      <c r="D23" s="48" t="s">
        <v>29</v>
      </c>
      <c r="E23" s="50" t="s">
        <v>78</v>
      </c>
      <c r="F23" s="38" t="s">
        <v>26</v>
      </c>
      <c r="G23" s="40">
        <v>5</v>
      </c>
      <c r="H23" s="40">
        <v>5</v>
      </c>
      <c r="I23" s="40">
        <f>G23-H23</f>
        <v>0</v>
      </c>
      <c r="J23" s="41"/>
      <c r="K23" s="39">
        <f>H23+J23</f>
        <v>5</v>
      </c>
      <c r="L23" s="78">
        <v>4</v>
      </c>
      <c r="M23" s="71"/>
    </row>
    <row r="24" spans="1:13" ht="22.5" x14ac:dyDescent="0.2">
      <c r="A24" s="278"/>
      <c r="B24" s="278"/>
      <c r="C24" s="49" t="s">
        <v>81</v>
      </c>
      <c r="D24" s="48" t="s">
        <v>44</v>
      </c>
      <c r="E24" s="50" t="s">
        <v>80</v>
      </c>
      <c r="F24" s="38" t="s">
        <v>26</v>
      </c>
      <c r="G24" s="40">
        <v>10</v>
      </c>
      <c r="H24" s="40">
        <v>10</v>
      </c>
      <c r="I24" s="40">
        <f t="shared" si="1"/>
        <v>0</v>
      </c>
      <c r="J24" s="41">
        <v>2</v>
      </c>
      <c r="K24" s="39">
        <f t="shared" si="2"/>
        <v>12</v>
      </c>
      <c r="L24" s="78">
        <v>30</v>
      </c>
      <c r="M24" s="71"/>
    </row>
    <row r="25" spans="1:13" ht="33.75" x14ac:dyDescent="0.2">
      <c r="A25" s="278"/>
      <c r="B25" s="278"/>
      <c r="C25" s="49" t="s">
        <v>83</v>
      </c>
      <c r="D25" s="48" t="s">
        <v>30</v>
      </c>
      <c r="E25" s="50" t="s">
        <v>82</v>
      </c>
      <c r="F25" s="38" t="s">
        <v>26</v>
      </c>
      <c r="G25" s="40">
        <v>2</v>
      </c>
      <c r="H25" s="40">
        <v>2</v>
      </c>
      <c r="I25" s="40">
        <f t="shared" si="1"/>
        <v>0</v>
      </c>
      <c r="J25" s="41">
        <v>2</v>
      </c>
      <c r="K25" s="39">
        <f t="shared" si="2"/>
        <v>4</v>
      </c>
      <c r="L25" s="78">
        <v>4</v>
      </c>
      <c r="M25" s="71"/>
    </row>
    <row r="26" spans="1:13" ht="33.75" x14ac:dyDescent="0.2">
      <c r="A26" s="278"/>
      <c r="B26" s="278"/>
      <c r="C26" s="49" t="s">
        <v>84</v>
      </c>
      <c r="D26" s="48" t="s">
        <v>86</v>
      </c>
      <c r="E26" s="50" t="s">
        <v>85</v>
      </c>
      <c r="F26" s="38" t="s">
        <v>28</v>
      </c>
      <c r="G26" s="40">
        <v>50</v>
      </c>
      <c r="H26" s="40">
        <v>47</v>
      </c>
      <c r="I26" s="40">
        <f t="shared" si="1"/>
        <v>3</v>
      </c>
      <c r="J26" s="41"/>
      <c r="K26" s="39">
        <f t="shared" si="2"/>
        <v>47</v>
      </c>
      <c r="L26" s="78">
        <v>6</v>
      </c>
      <c r="M26" s="71"/>
    </row>
    <row r="27" spans="1:13" ht="45" x14ac:dyDescent="0.2">
      <c r="A27" s="278"/>
      <c r="B27" s="278"/>
      <c r="C27" s="49" t="s">
        <v>87</v>
      </c>
      <c r="D27" s="48" t="s">
        <v>31</v>
      </c>
      <c r="E27" s="50" t="s">
        <v>88</v>
      </c>
      <c r="F27" s="38" t="s">
        <v>27</v>
      </c>
      <c r="G27" s="40">
        <v>15</v>
      </c>
      <c r="H27" s="40">
        <v>10</v>
      </c>
      <c r="I27" s="40">
        <f>G27-H27</f>
        <v>5</v>
      </c>
      <c r="J27" s="41">
        <v>5</v>
      </c>
      <c r="K27" s="39">
        <f>H27+J27</f>
        <v>15</v>
      </c>
      <c r="L27" s="78">
        <v>20</v>
      </c>
      <c r="M27" s="71"/>
    </row>
    <row r="28" spans="1:13" ht="22.5" x14ac:dyDescent="0.2">
      <c r="A28" s="278"/>
      <c r="B28" s="278"/>
      <c r="C28" s="49" t="s">
        <v>89</v>
      </c>
      <c r="D28" s="48" t="s">
        <v>32</v>
      </c>
      <c r="E28" s="50" t="s">
        <v>90</v>
      </c>
      <c r="F28" s="38" t="s">
        <v>27</v>
      </c>
      <c r="G28" s="40">
        <v>10</v>
      </c>
      <c r="H28" s="40">
        <v>10</v>
      </c>
      <c r="I28" s="40">
        <f>G28-H28</f>
        <v>0</v>
      </c>
      <c r="J28" s="41">
        <v>10</v>
      </c>
      <c r="K28" s="39">
        <f>H28+J28</f>
        <v>20</v>
      </c>
      <c r="L28" s="78">
        <v>10</v>
      </c>
      <c r="M28" s="71"/>
    </row>
    <row r="29" spans="1:13" ht="24" x14ac:dyDescent="0.2">
      <c r="A29" s="278"/>
      <c r="B29" s="278"/>
      <c r="C29" s="49" t="s">
        <v>189</v>
      </c>
      <c r="D29" s="99" t="s">
        <v>181</v>
      </c>
      <c r="E29" s="50" t="s">
        <v>190</v>
      </c>
      <c r="F29" s="38" t="s">
        <v>27</v>
      </c>
      <c r="G29" s="40"/>
      <c r="H29" s="40"/>
      <c r="I29" s="40"/>
      <c r="J29" s="41"/>
      <c r="K29" s="39"/>
      <c r="L29" s="78">
        <v>2</v>
      </c>
      <c r="M29" s="71"/>
    </row>
    <row r="30" spans="1:13" ht="56.25" x14ac:dyDescent="0.2">
      <c r="A30" s="278"/>
      <c r="B30" s="278"/>
      <c r="C30" s="49" t="s">
        <v>148</v>
      </c>
      <c r="D30" s="99" t="s">
        <v>152</v>
      </c>
      <c r="E30" s="50" t="s">
        <v>149</v>
      </c>
      <c r="F30" s="38" t="s">
        <v>27</v>
      </c>
      <c r="G30" s="40"/>
      <c r="H30" s="40"/>
      <c r="I30" s="40"/>
      <c r="J30" s="41"/>
      <c r="K30" s="39"/>
      <c r="L30" s="78">
        <v>20</v>
      </c>
      <c r="M30" s="71"/>
    </row>
    <row r="31" spans="1:13" ht="45" x14ac:dyDescent="0.2">
      <c r="A31" s="278"/>
      <c r="B31" s="278"/>
      <c r="C31" s="49" t="s">
        <v>150</v>
      </c>
      <c r="D31" s="99" t="s">
        <v>119</v>
      </c>
      <c r="E31" s="50" t="s">
        <v>151</v>
      </c>
      <c r="F31" s="38" t="s">
        <v>27</v>
      </c>
      <c r="G31" s="40"/>
      <c r="H31" s="40"/>
      <c r="I31" s="40"/>
      <c r="J31" s="41"/>
      <c r="K31" s="39"/>
      <c r="L31" s="78">
        <v>10</v>
      </c>
      <c r="M31" s="71"/>
    </row>
    <row r="32" spans="1:13" ht="75" customHeight="1" x14ac:dyDescent="0.2">
      <c r="A32" s="278"/>
      <c r="B32" s="278"/>
      <c r="C32" s="97" t="s">
        <v>91</v>
      </c>
      <c r="D32" s="109" t="s">
        <v>92</v>
      </c>
      <c r="E32" s="98" t="s">
        <v>93</v>
      </c>
      <c r="F32" s="110" t="s">
        <v>28</v>
      </c>
      <c r="G32" s="111"/>
      <c r="H32" s="112"/>
      <c r="I32" s="111">
        <f>G32-H32</f>
        <v>0</v>
      </c>
      <c r="J32" s="111">
        <v>2</v>
      </c>
      <c r="K32" s="113">
        <f>H32+J32</f>
        <v>2</v>
      </c>
      <c r="L32" s="114">
        <v>6</v>
      </c>
      <c r="M32" s="115"/>
    </row>
    <row r="33" spans="1:13" ht="74.25" customHeight="1" x14ac:dyDescent="0.2">
      <c r="A33" s="278"/>
      <c r="B33" s="278"/>
      <c r="C33" s="49" t="s">
        <v>94</v>
      </c>
      <c r="D33" s="48" t="s">
        <v>95</v>
      </c>
      <c r="E33" s="50" t="s">
        <v>96</v>
      </c>
      <c r="F33" s="38" t="s">
        <v>28</v>
      </c>
      <c r="G33" s="40">
        <v>20</v>
      </c>
      <c r="H33" s="40">
        <v>10</v>
      </c>
      <c r="I33" s="40">
        <f>G33-H33</f>
        <v>10</v>
      </c>
      <c r="J33" s="41">
        <v>2</v>
      </c>
      <c r="K33" s="39">
        <f>H33+J33</f>
        <v>12</v>
      </c>
      <c r="L33" s="78">
        <v>10</v>
      </c>
      <c r="M33" s="71"/>
    </row>
    <row r="34" spans="1:13" ht="22.5" x14ac:dyDescent="0.2">
      <c r="A34" s="278"/>
      <c r="B34" s="278"/>
      <c r="C34" s="49" t="s">
        <v>97</v>
      </c>
      <c r="D34" s="48" t="s">
        <v>99</v>
      </c>
      <c r="E34" s="50" t="s">
        <v>98</v>
      </c>
      <c r="F34" s="38" t="s">
        <v>33</v>
      </c>
      <c r="G34" s="40">
        <v>30</v>
      </c>
      <c r="H34" s="40">
        <v>13</v>
      </c>
      <c r="I34" s="40">
        <f>G34-H34</f>
        <v>17</v>
      </c>
      <c r="J34" s="41">
        <v>10</v>
      </c>
      <c r="K34" s="39">
        <f>H34+J34</f>
        <v>23</v>
      </c>
      <c r="L34" s="78">
        <v>50</v>
      </c>
      <c r="M34" s="71"/>
    </row>
    <row r="35" spans="1:13" ht="22.5" x14ac:dyDescent="0.2">
      <c r="A35" s="278"/>
      <c r="B35" s="278"/>
      <c r="C35" s="49" t="s">
        <v>102</v>
      </c>
      <c r="D35" s="48" t="s">
        <v>101</v>
      </c>
      <c r="E35" s="50" t="s">
        <v>100</v>
      </c>
      <c r="F35" s="38" t="s">
        <v>33</v>
      </c>
      <c r="G35" s="40">
        <v>15</v>
      </c>
      <c r="H35" s="40">
        <v>8</v>
      </c>
      <c r="I35" s="40">
        <f>G35-H35</f>
        <v>7</v>
      </c>
      <c r="J35" s="41">
        <v>5</v>
      </c>
      <c r="K35" s="39">
        <f>H35+J35</f>
        <v>13</v>
      </c>
      <c r="L35" s="78">
        <v>40</v>
      </c>
      <c r="M35" s="71"/>
    </row>
    <row r="36" spans="1:13" ht="33.75" x14ac:dyDescent="0.2">
      <c r="A36" s="278"/>
      <c r="B36" s="278"/>
      <c r="C36" s="49" t="s">
        <v>210</v>
      </c>
      <c r="D36" s="48" t="s">
        <v>191</v>
      </c>
      <c r="E36" s="50" t="s">
        <v>211</v>
      </c>
      <c r="F36" s="38" t="s">
        <v>182</v>
      </c>
      <c r="G36" s="40"/>
      <c r="H36" s="40"/>
      <c r="I36" s="40"/>
      <c r="J36" s="41"/>
      <c r="K36" s="39"/>
      <c r="L36" s="78">
        <v>10</v>
      </c>
      <c r="M36" s="71"/>
    </row>
    <row r="37" spans="1:13" ht="22.5" x14ac:dyDescent="0.2">
      <c r="A37" s="278"/>
      <c r="B37" s="278"/>
      <c r="C37" s="49" t="s">
        <v>108</v>
      </c>
      <c r="D37" s="48" t="s">
        <v>34</v>
      </c>
      <c r="E37" s="50" t="s">
        <v>109</v>
      </c>
      <c r="F37" s="38" t="s">
        <v>35</v>
      </c>
      <c r="G37" s="40">
        <v>5</v>
      </c>
      <c r="H37" s="40">
        <v>3</v>
      </c>
      <c r="I37" s="40">
        <f>G37-H37</f>
        <v>2</v>
      </c>
      <c r="J37" s="41">
        <v>2</v>
      </c>
      <c r="K37" s="39">
        <f>H37+J37</f>
        <v>5</v>
      </c>
      <c r="L37" s="78">
        <v>10</v>
      </c>
      <c r="M37" s="71"/>
    </row>
    <row r="38" spans="1:13" ht="45" x14ac:dyDescent="0.2">
      <c r="A38" s="278"/>
      <c r="B38" s="278"/>
      <c r="C38" s="49" t="s">
        <v>153</v>
      </c>
      <c r="D38" s="99" t="s">
        <v>120</v>
      </c>
      <c r="E38" s="50" t="s">
        <v>154</v>
      </c>
      <c r="F38" s="38" t="s">
        <v>28</v>
      </c>
      <c r="G38" s="40"/>
      <c r="H38" s="40"/>
      <c r="I38" s="40"/>
      <c r="J38" s="41"/>
      <c r="K38" s="39"/>
      <c r="L38" s="78">
        <v>5</v>
      </c>
      <c r="M38" s="71"/>
    </row>
    <row r="39" spans="1:13" ht="45" x14ac:dyDescent="0.2">
      <c r="A39" s="278"/>
      <c r="B39" s="278"/>
      <c r="C39" s="49" t="s">
        <v>110</v>
      </c>
      <c r="D39" s="48" t="s">
        <v>36</v>
      </c>
      <c r="E39" s="50" t="s">
        <v>111</v>
      </c>
      <c r="F39" s="38" t="s">
        <v>27</v>
      </c>
      <c r="G39" s="40">
        <v>20</v>
      </c>
      <c r="H39" s="40">
        <v>20</v>
      </c>
      <c r="I39" s="40">
        <f>G39-H39</f>
        <v>0</v>
      </c>
      <c r="J39" s="41">
        <v>10</v>
      </c>
      <c r="K39" s="39">
        <f>H39+J39</f>
        <v>30</v>
      </c>
      <c r="L39" s="78">
        <v>14</v>
      </c>
      <c r="M39" s="71"/>
    </row>
    <row r="40" spans="1:13" ht="48" x14ac:dyDescent="0.2">
      <c r="A40" s="278"/>
      <c r="B40" s="278"/>
      <c r="C40" s="49" t="s">
        <v>155</v>
      </c>
      <c r="D40" s="151" t="s">
        <v>221</v>
      </c>
      <c r="E40" s="50" t="s">
        <v>156</v>
      </c>
      <c r="F40" s="38" t="s">
        <v>26</v>
      </c>
      <c r="G40" s="40"/>
      <c r="H40" s="40"/>
      <c r="I40" s="40"/>
      <c r="J40" s="41"/>
      <c r="K40" s="39"/>
      <c r="L40" s="78">
        <v>2</v>
      </c>
      <c r="M40" s="71"/>
    </row>
    <row r="41" spans="1:13" ht="25.5" customHeight="1" x14ac:dyDescent="0.2">
      <c r="A41" s="278"/>
      <c r="B41" s="278"/>
      <c r="C41" s="53" t="s">
        <v>11</v>
      </c>
      <c r="D41" s="54" t="s">
        <v>113</v>
      </c>
      <c r="E41" s="55" t="s">
        <v>112</v>
      </c>
      <c r="F41" s="56" t="s">
        <v>27</v>
      </c>
      <c r="G41" s="59"/>
      <c r="H41" s="59"/>
      <c r="I41" s="57">
        <f>G41-H41</f>
        <v>0</v>
      </c>
      <c r="J41" s="60"/>
      <c r="K41" s="75">
        <f>H41+J41</f>
        <v>0</v>
      </c>
      <c r="L41" s="72">
        <v>200</v>
      </c>
      <c r="M41" s="70"/>
    </row>
    <row r="42" spans="1:13" ht="26.25" customHeight="1" x14ac:dyDescent="0.2">
      <c r="A42" s="278"/>
      <c r="B42" s="278"/>
      <c r="C42" s="53" t="s">
        <v>157</v>
      </c>
      <c r="D42" s="54" t="s">
        <v>127</v>
      </c>
      <c r="E42" s="55" t="s">
        <v>158</v>
      </c>
      <c r="F42" s="56" t="s">
        <v>122</v>
      </c>
      <c r="G42" s="59"/>
      <c r="H42" s="59"/>
      <c r="I42" s="57"/>
      <c r="J42" s="60"/>
      <c r="K42" s="75"/>
      <c r="L42" s="72">
        <v>2</v>
      </c>
      <c r="M42" s="70"/>
    </row>
    <row r="43" spans="1:13" ht="22.5" x14ac:dyDescent="0.2">
      <c r="A43" s="278"/>
      <c r="B43" s="278"/>
      <c r="C43" s="53" t="s">
        <v>114</v>
      </c>
      <c r="D43" s="54" t="s">
        <v>195</v>
      </c>
      <c r="E43" s="55" t="s">
        <v>177</v>
      </c>
      <c r="F43" s="56" t="s">
        <v>27</v>
      </c>
      <c r="G43" s="57">
        <v>4</v>
      </c>
      <c r="H43" s="57">
        <v>3</v>
      </c>
      <c r="I43" s="57">
        <f>G43-H43</f>
        <v>1</v>
      </c>
      <c r="J43" s="58"/>
      <c r="K43" s="75">
        <f>H43+J43</f>
        <v>3</v>
      </c>
      <c r="L43" s="72">
        <v>8</v>
      </c>
      <c r="M43" s="70"/>
    </row>
    <row r="44" spans="1:13" ht="15.75" thickBot="1" x14ac:dyDescent="0.25">
      <c r="A44" s="278"/>
      <c r="B44" s="278"/>
      <c r="C44" s="100" t="s">
        <v>159</v>
      </c>
      <c r="D44" s="144" t="s">
        <v>196</v>
      </c>
      <c r="E44" s="61" t="s">
        <v>177</v>
      </c>
      <c r="F44" s="101" t="s">
        <v>27</v>
      </c>
      <c r="G44" s="102"/>
      <c r="H44" s="102"/>
      <c r="I44" s="102"/>
      <c r="J44" s="103"/>
      <c r="K44" s="104"/>
      <c r="L44" s="105">
        <v>8</v>
      </c>
      <c r="M44" s="106"/>
    </row>
    <row r="45" spans="1:13" ht="45.75" customHeight="1" thickTop="1" thickBot="1" x14ac:dyDescent="0.25">
      <c r="A45" s="278"/>
      <c r="B45" s="156" t="s">
        <v>180</v>
      </c>
      <c r="C45" s="157" t="s">
        <v>178</v>
      </c>
      <c r="D45" s="158" t="s">
        <v>175</v>
      </c>
      <c r="E45" s="159" t="s">
        <v>179</v>
      </c>
      <c r="F45" s="160" t="s">
        <v>182</v>
      </c>
      <c r="G45" s="161"/>
      <c r="H45" s="162"/>
      <c r="I45" s="161">
        <f>G45-H45</f>
        <v>0</v>
      </c>
      <c r="J45" s="161">
        <v>2</v>
      </c>
      <c r="K45" s="163">
        <f>H45+J45</f>
        <v>2</v>
      </c>
      <c r="L45" s="164">
        <v>4</v>
      </c>
      <c r="M45" s="165"/>
    </row>
    <row r="46" spans="1:13" ht="57" thickTop="1" x14ac:dyDescent="0.2">
      <c r="A46" s="278"/>
      <c r="B46" s="277" t="s">
        <v>116</v>
      </c>
      <c r="C46" s="166" t="s">
        <v>212</v>
      </c>
      <c r="D46" s="167" t="s">
        <v>176</v>
      </c>
      <c r="E46" s="116" t="s">
        <v>213</v>
      </c>
      <c r="F46" s="116" t="s">
        <v>27</v>
      </c>
      <c r="G46" s="145">
        <v>20</v>
      </c>
      <c r="H46" s="145">
        <v>20</v>
      </c>
      <c r="I46" s="116">
        <f>G46-H46</f>
        <v>0</v>
      </c>
      <c r="J46" s="146"/>
      <c r="K46" s="116">
        <f>H46+J46</f>
        <v>20</v>
      </c>
      <c r="L46" s="117">
        <v>50</v>
      </c>
      <c r="M46" s="147"/>
    </row>
    <row r="47" spans="1:13" ht="56.25" x14ac:dyDescent="0.2">
      <c r="A47" s="278"/>
      <c r="B47" s="278"/>
      <c r="C47" s="49" t="s">
        <v>160</v>
      </c>
      <c r="D47" s="50" t="s">
        <v>121</v>
      </c>
      <c r="E47" s="50" t="s">
        <v>161</v>
      </c>
      <c r="F47" s="50" t="s">
        <v>27</v>
      </c>
      <c r="G47" s="148">
        <v>20</v>
      </c>
      <c r="H47" s="148">
        <v>20</v>
      </c>
      <c r="I47" s="50">
        <f>G47-H47</f>
        <v>0</v>
      </c>
      <c r="J47" s="149"/>
      <c r="K47" s="50">
        <f>H47+J47</f>
        <v>20</v>
      </c>
      <c r="L47" s="78">
        <v>300</v>
      </c>
      <c r="M47" s="150"/>
    </row>
    <row r="48" spans="1:13" ht="56.25" x14ac:dyDescent="0.2">
      <c r="A48" s="278"/>
      <c r="B48" s="278"/>
      <c r="C48" s="49" t="s">
        <v>162</v>
      </c>
      <c r="D48" s="50" t="s">
        <v>37</v>
      </c>
      <c r="E48" s="50" t="s">
        <v>163</v>
      </c>
      <c r="F48" s="50" t="s">
        <v>27</v>
      </c>
      <c r="G48" s="148">
        <v>20</v>
      </c>
      <c r="H48" s="148">
        <v>20</v>
      </c>
      <c r="I48" s="50">
        <f>G48-H48</f>
        <v>0</v>
      </c>
      <c r="J48" s="149"/>
      <c r="K48" s="50">
        <f>H48+J48</f>
        <v>20</v>
      </c>
      <c r="L48" s="78">
        <v>300</v>
      </c>
      <c r="M48" s="150"/>
    </row>
    <row r="49" spans="1:25" ht="57" thickBot="1" x14ac:dyDescent="0.25">
      <c r="A49" s="278"/>
      <c r="B49" s="278"/>
      <c r="C49" s="97" t="s">
        <v>164</v>
      </c>
      <c r="D49" s="98" t="s">
        <v>126</v>
      </c>
      <c r="E49" s="98" t="s">
        <v>165</v>
      </c>
      <c r="F49" s="98" t="s">
        <v>27</v>
      </c>
      <c r="G49" s="202">
        <v>20</v>
      </c>
      <c r="H49" s="202">
        <v>20</v>
      </c>
      <c r="I49" s="98">
        <f>G49-H49</f>
        <v>0</v>
      </c>
      <c r="J49" s="203"/>
      <c r="K49" s="98">
        <f>H49+J49</f>
        <v>20</v>
      </c>
      <c r="L49" s="204">
        <v>300</v>
      </c>
      <c r="M49" s="205"/>
    </row>
    <row r="50" spans="1:25" ht="15.75" thickBot="1" x14ac:dyDescent="0.25">
      <c r="A50" s="209"/>
      <c r="B50" s="210"/>
      <c r="C50" s="211"/>
      <c r="D50" s="212" t="s">
        <v>220</v>
      </c>
      <c r="E50" s="212"/>
      <c r="F50" s="212" t="s">
        <v>27</v>
      </c>
      <c r="G50" s="213"/>
      <c r="H50" s="213"/>
      <c r="I50" s="212"/>
      <c r="J50" s="214"/>
      <c r="K50" s="212"/>
      <c r="L50" s="215">
        <v>20</v>
      </c>
      <c r="M50" s="216"/>
    </row>
    <row r="51" spans="1:25" ht="37.5" customHeight="1" thickBot="1" x14ac:dyDescent="0.25">
      <c r="A51" s="279" t="s">
        <v>0</v>
      </c>
      <c r="B51" s="280"/>
      <c r="C51" s="280"/>
      <c r="D51" s="280"/>
      <c r="E51" s="280"/>
      <c r="F51" s="281"/>
      <c r="G51" s="206">
        <f>SUM(G12:G43)</f>
        <v>712</v>
      </c>
      <c r="H51" s="206"/>
      <c r="I51" s="206"/>
      <c r="J51" s="206"/>
      <c r="K51" s="206"/>
      <c r="L51" s="207">
        <f>SUM(L12:L50)</f>
        <v>2680</v>
      </c>
      <c r="M51" s="208"/>
    </row>
    <row r="52" spans="1:25" ht="15.75" thickTop="1" x14ac:dyDescent="0.2"/>
    <row r="53" spans="1:25" ht="15.75" customHeight="1" x14ac:dyDescent="0.2">
      <c r="E53" s="1"/>
    </row>
    <row r="57" spans="1:25" ht="24" customHeight="1" x14ac:dyDescent="0.2"/>
    <row r="58" spans="1:25" x14ac:dyDescent="0.2">
      <c r="N58"/>
      <c r="O58"/>
      <c r="P58"/>
      <c r="Q58"/>
      <c r="R58"/>
      <c r="S58"/>
      <c r="T58"/>
      <c r="U58"/>
      <c r="V58"/>
      <c r="W58"/>
      <c r="X58"/>
      <c r="Y58"/>
    </row>
  </sheetData>
  <mergeCells count="7">
    <mergeCell ref="B46:B49"/>
    <mergeCell ref="A51:F51"/>
    <mergeCell ref="B12:B44"/>
    <mergeCell ref="A12:A49"/>
    <mergeCell ref="A1:B3"/>
    <mergeCell ref="D5:E5"/>
    <mergeCell ref="C1:L1"/>
  </mergeCells>
  <printOptions horizontalCentered="1" verticalCentered="1"/>
  <pageMargins left="0.70866141732283472" right="0.39370078740157483" top="0.31496062992125984" bottom="0.39370078740157483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opLeftCell="A4" zoomScaleNormal="100" workbookViewId="0">
      <selection activeCell="L13" sqref="L13:L14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30"/>
      <c r="B1" s="230"/>
      <c r="C1" s="242" t="s">
        <v>21</v>
      </c>
      <c r="D1" s="242"/>
      <c r="E1" s="242"/>
      <c r="F1" s="242"/>
      <c r="G1" s="242"/>
      <c r="H1" s="242"/>
      <c r="I1" s="242"/>
      <c r="J1" s="242"/>
      <c r="K1" s="242"/>
    </row>
    <row r="2" spans="1:13" ht="12.75" customHeight="1" x14ac:dyDescent="0.2">
      <c r="A2" s="230"/>
      <c r="B2" s="230"/>
      <c r="C2" s="3"/>
      <c r="D2" s="3"/>
      <c r="E2" s="3"/>
      <c r="H2" s="3"/>
    </row>
    <row r="3" spans="1:13" ht="20.25" customHeight="1" x14ac:dyDescent="0.2">
      <c r="A3" s="230"/>
      <c r="B3" s="230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82" t="s">
        <v>197</v>
      </c>
      <c r="E5" s="282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2">
        <v>2011</v>
      </c>
      <c r="E7" s="32"/>
      <c r="G7" s="3"/>
      <c r="H7" s="32"/>
    </row>
    <row r="8" spans="1:13" ht="12.75" customHeight="1" thickTop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42"/>
      <c r="D10" s="242"/>
      <c r="E10" s="242"/>
      <c r="F10" s="242"/>
      <c r="G10" s="242"/>
      <c r="H10" s="242"/>
      <c r="I10" s="242"/>
      <c r="J10" s="242"/>
      <c r="K10" s="242"/>
      <c r="L10" s="242"/>
      <c r="M10" s="242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64" t="s">
        <v>58</v>
      </c>
      <c r="B12" s="86" t="s">
        <v>45</v>
      </c>
      <c r="C12" s="80" t="s">
        <v>5</v>
      </c>
      <c r="D12" s="80" t="s">
        <v>61</v>
      </c>
      <c r="E12" s="80" t="s">
        <v>3</v>
      </c>
      <c r="F12" s="83" t="s">
        <v>115</v>
      </c>
      <c r="G12" s="81" t="s">
        <v>24</v>
      </c>
      <c r="H12" s="80" t="s">
        <v>25</v>
      </c>
      <c r="I12" s="80" t="s">
        <v>42</v>
      </c>
      <c r="J12" s="81" t="s">
        <v>60</v>
      </c>
      <c r="K12" s="82" t="s">
        <v>43</v>
      </c>
      <c r="L12" s="85" t="s">
        <v>219</v>
      </c>
      <c r="M12" s="84" t="s">
        <v>59</v>
      </c>
    </row>
    <row r="13" spans="1:13" ht="57" thickTop="1" x14ac:dyDescent="0.2">
      <c r="A13" s="278" t="s">
        <v>10</v>
      </c>
      <c r="B13" s="278" t="s">
        <v>106</v>
      </c>
      <c r="C13" s="218" t="s">
        <v>77</v>
      </c>
      <c r="D13" s="168" t="s">
        <v>76</v>
      </c>
      <c r="E13" s="65" t="s">
        <v>75</v>
      </c>
      <c r="F13" s="73" t="s">
        <v>27</v>
      </c>
      <c r="G13" s="66"/>
      <c r="H13" s="66">
        <v>-4</v>
      </c>
      <c r="I13" s="66">
        <f>G13-H13</f>
        <v>4</v>
      </c>
      <c r="J13" s="67">
        <v>2</v>
      </c>
      <c r="K13" s="68">
        <f>H13+J13</f>
        <v>-2</v>
      </c>
      <c r="L13" s="79">
        <v>4</v>
      </c>
      <c r="M13" s="69"/>
    </row>
    <row r="14" spans="1:13" ht="57" thickBot="1" x14ac:dyDescent="0.25">
      <c r="A14" s="285"/>
      <c r="B14" s="285"/>
      <c r="C14" s="53" t="s">
        <v>192</v>
      </c>
      <c r="D14" s="54" t="s">
        <v>193</v>
      </c>
      <c r="E14" s="55" t="s">
        <v>194</v>
      </c>
      <c r="F14" s="74" t="s">
        <v>27</v>
      </c>
      <c r="G14" s="59"/>
      <c r="H14" s="59">
        <v>-5</v>
      </c>
      <c r="I14" s="57">
        <f>G14-H14</f>
        <v>5</v>
      </c>
      <c r="J14" s="60">
        <v>3</v>
      </c>
      <c r="K14" s="155">
        <f>H14+J14</f>
        <v>-2</v>
      </c>
      <c r="L14" s="72">
        <v>4</v>
      </c>
      <c r="M14" s="70"/>
    </row>
    <row r="15" spans="1:13" ht="45.75" customHeight="1" thickTop="1" thickBot="1" x14ac:dyDescent="0.25">
      <c r="A15" s="283" t="s">
        <v>0</v>
      </c>
      <c r="B15" s="284"/>
      <c r="C15" s="284"/>
      <c r="D15" s="284"/>
      <c r="E15" s="284"/>
      <c r="F15" s="284"/>
      <c r="G15" s="62" t="e">
        <f>SUM(#REF!)</f>
        <v>#REF!</v>
      </c>
      <c r="H15" s="62"/>
      <c r="I15" s="62"/>
      <c r="J15" s="62"/>
      <c r="K15" s="62"/>
      <c r="L15" s="87">
        <f>SUM(L13:L14)</f>
        <v>8</v>
      </c>
      <c r="M15" s="63"/>
    </row>
    <row r="16" spans="1:13" ht="24.75" customHeight="1" thickTop="1" x14ac:dyDescent="0.2">
      <c r="F16"/>
      <c r="G16"/>
      <c r="H16"/>
      <c r="I16"/>
      <c r="J16"/>
      <c r="K16"/>
      <c r="L16" s="46"/>
      <c r="M16"/>
    </row>
    <row r="17" spans="14:32" x14ac:dyDescent="0.2"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</sheetData>
  <mergeCells count="7">
    <mergeCell ref="A15:F15"/>
    <mergeCell ref="B13:B14"/>
    <mergeCell ref="A13:A14"/>
    <mergeCell ref="C10:M10"/>
    <mergeCell ref="A1:B3"/>
    <mergeCell ref="C1:K1"/>
    <mergeCell ref="D5:E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1" sqref="F21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CONSOLIDADO</vt:lpstr>
      <vt:lpstr>MANTENIMIENTO Y REPARACIÓN</vt:lpstr>
      <vt:lpstr>SERVICIOS PERSONALES</vt:lpstr>
      <vt:lpstr>SERVICIOS ÁEREOS</vt:lpstr>
      <vt:lpstr>EQUIPOS TERM. COMUNICACIÓN</vt:lpstr>
      <vt:lpstr>HARDWARE,SOFTWARE Y ACCESORIOS</vt:lpstr>
      <vt:lpstr>MUEBLES DE OFICINA </vt:lpstr>
      <vt:lpstr>SUMINISTROS DE OFICINA</vt:lpstr>
      <vt:lpstr>APARATOS Y ACCESORIOS OFICINA</vt:lpstr>
      <vt:lpstr>Hoja1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2011-08-17T17:14:57Z</cp:lastPrinted>
  <dcterms:created xsi:type="dcterms:W3CDTF">2006-02-23T15:23:00Z</dcterms:created>
  <dcterms:modified xsi:type="dcterms:W3CDTF">2012-08-06T13:19:36Z</dcterms:modified>
</cp:coreProperties>
</file>