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drawings/drawing8.xml" ContentType="application/vnd.openxmlformats-officedocument.drawing+xml"/>
  <Override PartName="/xl/comments7.xml" ContentType="application/vnd.openxmlformats-officedocument.spreadsheetml.comments+xml"/>
  <Override PartName="/xl/drawings/drawing9.xml" ContentType="application/vnd.openxmlformats-officedocument.drawing+xml"/>
  <Override PartName="/xl/comments8.xml" ContentType="application/vnd.openxmlformats-officedocument.spreadsheetml.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5195" windowHeight="8640" tabRatio="596" firstSheet="6" activeTab="6"/>
  </bookViews>
  <sheets>
    <sheet name="CONSOLIDADO" sheetId="2" r:id="rId1"/>
    <sheet name="INSTALACION EQUIPOS " sheetId="20" r:id="rId2"/>
    <sheet name="MANTENIMIENTO Y REPARACIÓN" sheetId="6" r:id="rId3"/>
    <sheet name="SERVICIOS ÁEREOS" sheetId="7" r:id="rId4"/>
    <sheet name="EQUIPOS TERM. COMUNICACIÓN" sheetId="10" r:id="rId5"/>
    <sheet name="HARDWARE,SOFTWARE Y ACCESORIOS" sheetId="8" r:id="rId6"/>
    <sheet name="MAQ ESP IMPRESORAS-COPIADORAS" sheetId="17" r:id="rId7"/>
    <sheet name="MOBILARIO DOMESTICO  " sheetId="21" r:id="rId8"/>
    <sheet name="MUEBLES DE OFICINA" sheetId="9" r:id="rId9"/>
    <sheet name="SUMINISTROS DE OFICINA " sheetId="18" r:id="rId10"/>
    <sheet name="APARATOS Y ACCESORIOS OFICINA" sheetId="12" r:id="rId11"/>
    <sheet name="Hoja1" sheetId="15" state="hidden" r:id="rId12"/>
    <sheet name="Hoja2" sheetId="16" state="hidden" r:id="rId13"/>
    <sheet name="Hoja3" sheetId="19" r:id="rId14"/>
  </sheets>
  <definedNames>
    <definedName name="_xlnm._FilterDatabase" localSheetId="10" hidden="1">'APARATOS Y ACCESORIOS OFICINA'!$C$12:$M$30</definedName>
    <definedName name="_xlnm.Print_Titles" localSheetId="12">Hoja2!$1:$2</definedName>
    <definedName name="_xlnm.Print_Titles" localSheetId="9">'SUMINISTROS DE OFICINA '!$1:$11</definedName>
  </definedNames>
  <calcPr calcId="145621" fullCalcOnLoad="1"/>
</workbook>
</file>

<file path=xl/calcChain.xml><?xml version="1.0" encoding="utf-8"?>
<calcChain xmlns="http://schemas.openxmlformats.org/spreadsheetml/2006/main">
  <c r="G19" i="2" l="1"/>
  <c r="H19" i="2"/>
  <c r="L79" i="18"/>
  <c r="G79" i="18"/>
  <c r="K78" i="18"/>
  <c r="I78" i="18"/>
  <c r="K77" i="18"/>
  <c r="I77" i="18"/>
  <c r="K76" i="18"/>
  <c r="I76" i="18"/>
  <c r="K73" i="18"/>
  <c r="K72" i="18"/>
  <c r="I72" i="18"/>
  <c r="K70" i="18"/>
  <c r="I70" i="18"/>
  <c r="K67" i="18"/>
  <c r="I67" i="18"/>
  <c r="K59" i="18"/>
  <c r="I59" i="18"/>
  <c r="K57" i="18"/>
  <c r="I57" i="18"/>
  <c r="K56" i="18"/>
  <c r="I56" i="18"/>
  <c r="K55" i="18"/>
  <c r="I55" i="18"/>
  <c r="K54" i="18"/>
  <c r="I54" i="18"/>
  <c r="K53" i="18"/>
  <c r="I53" i="18"/>
  <c r="I52" i="18"/>
  <c r="I51" i="18"/>
  <c r="K44" i="18"/>
  <c r="I44" i="18"/>
  <c r="K43" i="18"/>
  <c r="I43" i="18"/>
  <c r="K42" i="18"/>
  <c r="I42" i="18"/>
  <c r="K40" i="18"/>
  <c r="I40" i="18"/>
  <c r="K39" i="18"/>
  <c r="I39" i="18"/>
  <c r="K38" i="18"/>
  <c r="I38" i="18"/>
  <c r="K37" i="18"/>
  <c r="I37" i="18"/>
  <c r="K36" i="18"/>
  <c r="I36" i="18"/>
  <c r="K35" i="18"/>
  <c r="I35" i="18"/>
  <c r="K34" i="18"/>
  <c r="I34" i="18"/>
  <c r="K31" i="18"/>
  <c r="I31" i="18"/>
  <c r="K30" i="18"/>
  <c r="I30" i="18"/>
  <c r="K29" i="18"/>
  <c r="I29" i="18"/>
  <c r="K28" i="18"/>
  <c r="I28" i="18"/>
  <c r="K27" i="18"/>
  <c r="I27" i="18"/>
  <c r="K26" i="18"/>
  <c r="I26" i="18"/>
  <c r="K25" i="18"/>
  <c r="I25" i="18"/>
  <c r="K23" i="18"/>
  <c r="I23" i="18"/>
  <c r="K22" i="18"/>
  <c r="I22" i="18"/>
  <c r="K21" i="18"/>
  <c r="I21" i="18"/>
  <c r="K20" i="18"/>
  <c r="I20" i="18"/>
  <c r="I19" i="18"/>
  <c r="I18" i="18"/>
  <c r="K17" i="18"/>
  <c r="I17" i="18"/>
  <c r="K16" i="18"/>
  <c r="I16" i="18"/>
  <c r="K14" i="12"/>
  <c r="I14" i="12"/>
  <c r="L30" i="12"/>
  <c r="I16" i="8"/>
  <c r="J11" i="8"/>
  <c r="J13" i="8"/>
  <c r="H17" i="2"/>
  <c r="H12" i="10"/>
  <c r="H16" i="8"/>
  <c r="I10" i="17"/>
  <c r="H10" i="17"/>
  <c r="J15" i="8"/>
  <c r="J14" i="8"/>
  <c r="J12" i="8"/>
  <c r="J10" i="8"/>
  <c r="J16" i="8"/>
  <c r="K16" i="12"/>
  <c r="I16" i="12"/>
  <c r="G83" i="16"/>
  <c r="S76" i="16"/>
  <c r="G76" i="16"/>
  <c r="S75" i="16"/>
  <c r="S74" i="16"/>
  <c r="G71" i="16"/>
  <c r="G68" i="16"/>
  <c r="S67" i="16"/>
  <c r="S56" i="16"/>
  <c r="S53" i="16"/>
  <c r="S52" i="16"/>
  <c r="S51" i="16"/>
  <c r="S49" i="16"/>
  <c r="S45" i="16"/>
  <c r="S39" i="16"/>
  <c r="G33" i="16"/>
  <c r="G29" i="16"/>
  <c r="S25" i="16"/>
  <c r="S20" i="16"/>
  <c r="S18" i="16"/>
  <c r="S14" i="16"/>
  <c r="S12" i="16"/>
  <c r="S11" i="16"/>
  <c r="S85" i="16"/>
  <c r="S9" i="16"/>
  <c r="S8" i="16"/>
  <c r="S7" i="16"/>
  <c r="H11" i="7"/>
  <c r="I10" i="7"/>
  <c r="I9" i="7"/>
  <c r="I11" i="7"/>
  <c r="G30" i="12"/>
  <c r="K29" i="12"/>
  <c r="I29" i="12"/>
  <c r="K27" i="12"/>
  <c r="I27" i="12"/>
  <c r="K24" i="12"/>
  <c r="I24" i="12"/>
  <c r="K18" i="12"/>
  <c r="I18" i="12"/>
  <c r="K17" i="12"/>
  <c r="I17" i="12"/>
  <c r="K15" i="12"/>
  <c r="I15" i="12"/>
  <c r="I12" i="10"/>
  <c r="I12" i="9"/>
  <c r="H12" i="9"/>
  <c r="I10" i="6"/>
  <c r="H10" i="6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G9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H9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9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7.xml><?xml version="1.0" encoding="utf-8"?>
<comments xmlns="http://schemas.openxmlformats.org/spreadsheetml/2006/main">
  <authors>
    <author>lperez</author>
    <author>Agalvis</author>
    <author>Mercedes Torres Urrego</author>
  </authors>
  <commentList>
    <comment ref="G10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H10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10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  <comment ref="B12" authorId="2">
      <text>
        <r>
          <rPr>
            <b/>
            <sz val="9"/>
            <color indexed="81"/>
            <rFont val="Tahoma"/>
            <family val="2"/>
          </rPr>
          <t>Mercedes Torres Urrego: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<sst xmlns="http://schemas.openxmlformats.org/spreadsheetml/2006/main" count="920" uniqueCount="443">
  <si>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</si>
  <si>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</si>
  <si>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</si>
  <si>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</si>
  <si>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</si>
  <si>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</si>
  <si>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</si>
  <si>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</si>
  <si>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</si>
  <si>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</si>
  <si>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</si>
  <si>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</si>
  <si>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</si>
  <si>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</si>
  <si>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</si>
  <si>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</si>
  <si>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N/A</t>
  </si>
  <si>
    <t>RUBRO</t>
  </si>
  <si>
    <t>INVERSIÓN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</si>
  <si>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</si>
  <si>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</si>
  <si>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</si>
  <si>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</si>
  <si>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</si>
  <si>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</si>
  <si>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</si>
  <si>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</si>
  <si>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</si>
  <si>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</si>
  <si>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</si>
  <si>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CAJA PARA ARCHIVO TIPO NEVERA</t>
  </si>
  <si>
    <t>GANCHOS CLIPS MARIPOSA</t>
  </si>
  <si>
    <t>GANCHOS COSEDORA 9(23) / 12</t>
  </si>
  <si>
    <t>GANCHOS PARA COSEDORA 26/6</t>
  </si>
  <si>
    <t>HUELLERO</t>
  </si>
  <si>
    <t>LAPIZ NEGRO</t>
  </si>
  <si>
    <t>LIBRETA AMARILLA TAMAÑO CARTA</t>
  </si>
  <si>
    <t>RESMA</t>
  </si>
  <si>
    <t>PEGANTE EN BARRA (PEGASTIC)</t>
  </si>
  <si>
    <t>BARRA</t>
  </si>
  <si>
    <t>PAR</t>
  </si>
  <si>
    <t>RESALTADORES SURTIDOS</t>
  </si>
  <si>
    <t>SACAGANCHOS</t>
  </si>
  <si>
    <t>SOBRES MANILA OFICIO</t>
  </si>
  <si>
    <t>TAJALAPIZ METALICO</t>
  </si>
  <si>
    <t>1.47.1</t>
  </si>
  <si>
    <t>HARDWARE, SOFTWARE, REDES Y SUS ACCESORIOS</t>
  </si>
  <si>
    <t>Comprende todos los Computadores personales de escritorio y portatiles con capacidad y rendimiento bajo y alto.</t>
  </si>
  <si>
    <t>Este servicio será contratado por la Coordinación Administrativa.</t>
  </si>
  <si>
    <t>TOTAL CONSUMO 2010</t>
  </si>
  <si>
    <t xml:space="preserve">SALDO ACTUAL </t>
  </si>
  <si>
    <t>GANCHOS CLIPS PLASTICOS</t>
  </si>
  <si>
    <t>TONER IMPRESORA LEXMARK E352dn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</si>
  <si>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</si>
  <si>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</si>
  <si>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</si>
  <si>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</si>
  <si>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FUNCIONAMIENTO 204400001521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</si>
  <si>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</si>
  <si>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</si>
  <si>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</si>
  <si>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</si>
  <si>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</si>
  <si>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>Este servicio será contratado por la Coordinación de apoyo tecnológico.</t>
  </si>
  <si>
    <t xml:space="preserve"> FUNCIONAMIENTO 204000011221</t>
  </si>
  <si>
    <t>1.36.1.2</t>
  </si>
  <si>
    <t>EQUIPOS TERMINALES DE COMUNICACIONES FIJAS</t>
  </si>
  <si>
    <t>Comprende equipos empleados en la prestacion de servicios domiciliarios que proporcionan en si mismos capacidad completa para el establecimiento de una comunicacion o el intercambio de informacion sobre una red de telecomunicaciones. Incluye: Telefonos fijos, Telefonos inalambricos, telefonia WLL. Excluye: telefonicos inalambricos basados en celdas moviles de red publica o privada</t>
  </si>
  <si>
    <t xml:space="preserve">Comprende aquellos elementos de oficina tales como muebles, sillas, escritorios, mesas, modulos de archivo, entre otros . </t>
  </si>
  <si>
    <t>TIPO</t>
  </si>
  <si>
    <t>PC 2011 DEFINITIVO</t>
  </si>
  <si>
    <t>COSTO UNITARIO/PRECIO INDICATIVO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</si>
  <si>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</si>
  <si>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</si>
  <si>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</si>
  <si>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</si>
  <si>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</si>
  <si>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</si>
  <si>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BOLIGRAFO DESECHABLE (ROJO)</t>
  </si>
  <si>
    <t>1.52.1.17.3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</si>
  <si>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</si>
  <si>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</si>
  <si>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</si>
  <si>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</si>
  <si>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</si>
  <si>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 xml:space="preserve">1.52.1.18 </t>
  </si>
  <si>
    <t>Caja para archivo</t>
  </si>
  <si>
    <t>1.52.1.72.2</t>
  </si>
  <si>
    <t>Disco compacto gravable, de 700 Mb 80 min, por 1 und.</t>
  </si>
  <si>
    <t>DISCO COMPACTO/CD - R</t>
  </si>
  <si>
    <t>1.32.10.3</t>
  </si>
  <si>
    <t>Cinta para empaque de 25 micras</t>
  </si>
  <si>
    <t>CINTA PEGANTE PARA EMPAQUE  24 X 50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</si>
  <si>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</si>
  <si>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</si>
  <si>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</si>
  <si>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>1.52.2.12.127</t>
  </si>
  <si>
    <t xml:space="preserve">Fechador de entintado manual, elaborado en pvc de alta densidad, sello rectangular, de tamaño mayor o igual a 40 x 20 y menor a 60 x 40 mm, sin placa y sin leyenda comercial. </t>
  </si>
  <si>
    <t>FECHADOR TAMAÑO PEQUEÑO QUE INCLUYA AÑO 2014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</si>
  <si>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</si>
  <si>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</si>
  <si>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</si>
  <si>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</si>
  <si>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23/12, en alambre metalico cobrizado, por 1000 und. </t>
  </si>
  <si>
    <t>1.52.1.45.57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</si>
  <si>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</si>
  <si>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</si>
  <si>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</si>
  <si>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</si>
  <si>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</si>
  <si>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1.52.2.2.26</t>
  </si>
  <si>
    <t xml:space="preserve">Almohadilla dactilar, de forma redonda, diametro mayor a 40 y menor o igual a 60 mm, y material de la carcasa en plastico. </t>
  </si>
  <si>
    <t>1.52.1.38.435</t>
  </si>
  <si>
    <t xml:space="preserve">Lapiz para escritura, fabricado en madera, de forma hexagonal con borrador, mina negra de 2 mm y dureza No.2. </t>
  </si>
  <si>
    <t>1.52.1.8.22</t>
  </si>
  <si>
    <t xml:space="preserve">Block de papel amarillo, cuadriculado, carta, 50 hojas.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</si>
  <si>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</si>
  <si>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</si>
  <si>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</si>
  <si>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</si>
  <si>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</si>
  <si>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</si>
  <si>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</si>
  <si>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</si>
  <si>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</si>
  <si>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</si>
  <si>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</si>
  <si>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</si>
  <si>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</si>
  <si>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</si>
  <si>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</si>
  <si>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1.52.2</t>
  </si>
  <si>
    <t>Comprende elementos y aparatos de oficina tales como abrecartas, almohadillas, anilladora, cortadora de papel, cosedora, dispensador de cinta, fechador, laminadora, numerador, sellos, tajalapiz y tijeras entre otros.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</si>
  <si>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</si>
  <si>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</si>
  <si>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</si>
  <si>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</si>
  <si>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</si>
  <si>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</si>
  <si>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</si>
  <si>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</si>
  <si>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</si>
  <si>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1.52.2.32.26</t>
  </si>
  <si>
    <t xml:space="preserve">Tajalapiz elaborado en metal con 1 orificio, de tama?o menor o igual a 10 mm, sin deposito, forma de uso manual, sin dispositivo para sujecion en superficies . </t>
  </si>
  <si>
    <t>Tapa legajadora plastificada tamaño oficio 23 x 35 cm</t>
  </si>
  <si>
    <t xml:space="preserve">TAPA LEGAJADORA PLASTIFICADA TAMAÑO OFICIO </t>
  </si>
  <si>
    <t>1.52.2.33</t>
  </si>
  <si>
    <t>TIJERAS</t>
  </si>
  <si>
    <t>Tijeras metalicas de acero inoxidable para cortar papel</t>
  </si>
  <si>
    <t>1.52.1.75</t>
  </si>
  <si>
    <t>Cartucho de tóner Alto Rendimiento Retornable (9K) (E352H11E),  Kits fotoconductores (30K) (E250X22G)</t>
  </si>
  <si>
    <t>UNIDAD FUSORA LEXMARK E352dn</t>
  </si>
  <si>
    <t>Kits fotoconductores (30K) (E250X22G)</t>
  </si>
  <si>
    <t>UNIDAD DE MEDIDA</t>
  </si>
  <si>
    <t>SUMINISTROS Y APARATOS DE OFICINA/FORMAS Y SOBRES</t>
  </si>
  <si>
    <t>M/ENSERES, EQUIPO DE OFICINA</t>
  </si>
  <si>
    <t>codigos cub</t>
  </si>
  <si>
    <t>Descripción del Producto</t>
  </si>
  <si>
    <t>Unidad Medida</t>
  </si>
  <si>
    <t xml:space="preserve">Cantidad </t>
  </si>
  <si>
    <t>COMPUTADORES</t>
  </si>
  <si>
    <t>FOTOCOPIADORA</t>
  </si>
  <si>
    <t>IMPRESORA ALTA CAPACIDAD</t>
  </si>
  <si>
    <t>MEMORIA PC-133256 MB</t>
  </si>
  <si>
    <t>MEMORIA USB</t>
  </si>
  <si>
    <t>MOUSE PS/2</t>
  </si>
  <si>
    <t>MOUSE USB</t>
  </si>
  <si>
    <t>SCANER</t>
  </si>
  <si>
    <t>SCANNER DE DOCUMENTOS MASIVO</t>
  </si>
  <si>
    <t>SILLA EJECUTIVA SIN BRAZOS</t>
  </si>
  <si>
    <t>TECLADOS Ps/2</t>
  </si>
  <si>
    <t>TELEFONO INALAMBRICO</t>
  </si>
  <si>
    <t>TELEFONOS</t>
  </si>
  <si>
    <t>TELEFONOS DIGITALES CON IDENTIFICADOR</t>
  </si>
  <si>
    <t>Unidad de Medida</t>
  </si>
  <si>
    <t>PLAN COMPRAS 2011</t>
  </si>
  <si>
    <t>ENERO</t>
  </si>
  <si>
    <t>FEBRERO</t>
  </si>
  <si>
    <t>MARZO</t>
  </si>
  <si>
    <t xml:space="preserve">ABRIL </t>
  </si>
  <si>
    <t xml:space="preserve">CANTIDAD </t>
  </si>
  <si>
    <t xml:space="preserve">VR. UNITARIO </t>
  </si>
  <si>
    <t>VR. TOTAL MES</t>
  </si>
  <si>
    <t>ALMOHADILLA PARA SELLOS</t>
  </si>
  <si>
    <t>BANDAS DE CAUCHO</t>
  </si>
  <si>
    <t>BISTURI GRANDE</t>
  </si>
  <si>
    <t>BLOCK CUADRICULADO 80 HOJAS</t>
  </si>
  <si>
    <t>BOLIGRAFO MICROPUNTA COLORES</t>
  </si>
  <si>
    <t>BOLIGRAFO MICROPUNTA NEGRO</t>
  </si>
  <si>
    <t>BOLIGRAFOS NEGROS</t>
  </si>
  <si>
    <t>BOLIGRAFOS ROJOS</t>
  </si>
  <si>
    <t>BORRADOR DE NATA</t>
  </si>
  <si>
    <t>BORRADOR DE TINTA ESCOBILLA</t>
  </si>
  <si>
    <t>BORRADOR PARA TABLERO ACRILICO</t>
  </si>
  <si>
    <t>CAJA DE CHINCHES</t>
  </si>
  <si>
    <t>CALCULADORA CASIO (FX -82MS)</t>
  </si>
  <si>
    <t>CD -R</t>
  </si>
  <si>
    <t>CD-DVD-R</t>
  </si>
  <si>
    <t>CD-DVD-RW</t>
  </si>
  <si>
    <t>CD-RW</t>
  </si>
  <si>
    <t>CINTA DOBLE FAZ 2 CM</t>
  </si>
  <si>
    <t>CINTA ENMASCARAR 2"</t>
  </si>
  <si>
    <t>CINTA PARA FAX PANASONIC KX-FA136</t>
  </si>
  <si>
    <t>CINTA PEGANTE 24 X 40</t>
  </si>
  <si>
    <t>CORRECTOR LIQUIDO EN LAPIZ</t>
  </si>
  <si>
    <t>COSEDORA BATES REF:550/550C</t>
  </si>
  <si>
    <t>COSEDORA SEMINDUSTRIAL</t>
  </si>
  <si>
    <t>DIVIFOLDER TAPAS EN YUTE 90MM PLASTIFICADA CARAS EXTERNAS , 7 DIVISIONES EN YUTE 40MM FUELLE</t>
  </si>
  <si>
    <t>FECHADOR TAMAÑO PEQUEÑO QUE INCLUYA AÑO 2012</t>
  </si>
  <si>
    <t>GANCHOS LEGAJADORES TRES PIEZAS PLASTICOS X 20 UND</t>
  </si>
  <si>
    <t>HUMEDECEDOR PARA DEDOS</t>
  </si>
  <si>
    <t>INDICE SEPARADOR AZ</t>
  </si>
  <si>
    <t>LAPIZ ROJO</t>
  </si>
  <si>
    <t>LIBRO 400 FOLIOS PASTA DURA TRES COLUMNAS</t>
  </si>
  <si>
    <t>MARBETES</t>
  </si>
  <si>
    <t>MARCADOR BORRASECO COLORES VARIOS</t>
  </si>
  <si>
    <t>MARCADOR PARA ACETATO</t>
  </si>
  <si>
    <t>MARCADOR PARA VIDRIO (NEGRO, ROJO,VERDE,NARANJA,AZULES) FABER CASTELL MULTIMARK 27</t>
  </si>
  <si>
    <t>MARCADOR PERMANENTE</t>
  </si>
  <si>
    <t>MINAS 0.5</t>
  </si>
  <si>
    <t>NOTAS ADHESIVAS GRANDES100X75 MM</t>
  </si>
  <si>
    <t>NOTAS ADHESIVAS PEQUEÑAS</t>
  </si>
  <si>
    <t>ROLLO</t>
  </si>
  <si>
    <t>PAPEL PARA FAX PANASONIC KX-F220</t>
  </si>
  <si>
    <t>PEGANTE INSTANTANEO</t>
  </si>
  <si>
    <t>PELICULA PARA FAX PANASONIC REF :KX-FA-92</t>
  </si>
  <si>
    <t>PERFORADORA 2 HUECOS</t>
  </si>
  <si>
    <t>PERFORADORA 3 HUECOS</t>
  </si>
  <si>
    <t>PERFORADORA INDUSTRIAL 2 HUECOS</t>
  </si>
  <si>
    <t>PILA TRIPLE AAA</t>
  </si>
  <si>
    <t>PISTOLA PARA SILICONA</t>
  </si>
  <si>
    <t>PLASTILINA LIMPIA TIPOS</t>
  </si>
  <si>
    <t>REFUERZOS PARA HOJAS</t>
  </si>
  <si>
    <t>REGLA PLASTICA DE 30 CMS</t>
  </si>
  <si>
    <t>REGLA PLASTICA DE 50 CMS</t>
  </si>
  <si>
    <t>ROTULOS ADHESIVOS TAMAÑO CARTA 215.9 X 279.4 MM X 400 UNIDADES</t>
  </si>
  <si>
    <t>ROTULOS PARA CD</t>
  </si>
  <si>
    <t>SELLO BASE MADERA FACSIMIL</t>
  </si>
  <si>
    <t>SELLOS AUTOMATICOS</t>
  </si>
  <si>
    <t>SOBRE TAMAÑO OFICIO BLANCO</t>
  </si>
  <si>
    <t>SOBRES MANILA CARTA</t>
  </si>
  <si>
    <t>TARJETERO</t>
  </si>
  <si>
    <t>TIJERAS METALICAS PARA PAPEL</t>
  </si>
  <si>
    <t>TINTA PARA SELLOS</t>
  </si>
  <si>
    <t>FRASCO</t>
  </si>
  <si>
    <t>TONER FOTOCOPIADORA TOSHIBA ESTUDIO 120 L</t>
  </si>
  <si>
    <t>TONER H.P. Q3964A KIT COLOR</t>
  </si>
  <si>
    <t>TONER PARA FAX PANASONIC KXFT 987</t>
  </si>
  <si>
    <t xml:space="preserve">T O T A L E S </t>
  </si>
  <si>
    <t>NO SE HIZO PEDIDO</t>
  </si>
  <si>
    <t xml:space="preserve">Suministro de tiquetes áereos en rutas nacionales </t>
  </si>
  <si>
    <t xml:space="preserve">Suministro de tiquetes áereos en rutas internacionales. </t>
  </si>
  <si>
    <t xml:space="preserve"> Seguimiento escenarios deportivos; Asistencia, apoyo y mejoramiento del deporte </t>
  </si>
  <si>
    <t xml:space="preserve">Asistencia, apoyo y mejoramiento de la investigación, formación y gestión del deporte, recreación y actividad física </t>
  </si>
  <si>
    <t>INVERSIÓN SUBDIRECCIÓN TÉCNICA E INFRAESTRUCTURA</t>
  </si>
  <si>
    <t>INVERSIÓN 
SUBDIRECCIÓN PLANEACIÓN</t>
  </si>
  <si>
    <t xml:space="preserve">Computadores </t>
  </si>
  <si>
    <t>DIRECTORIO TELEFONICO DESPACHOS PÚBLICOS</t>
  </si>
  <si>
    <t>FOTOCONDUCTOR LEXMARK C352D/N</t>
  </si>
  <si>
    <t xml:space="preserve">CALCULADORA CASIO (FX -82MS) </t>
  </si>
  <si>
    <t>DISCO COMPACTO/CD - RW</t>
  </si>
  <si>
    <t>DVD/R</t>
  </si>
  <si>
    <t>DVD/RW</t>
  </si>
  <si>
    <t>CINTA DOBLE FAZ 2CM</t>
  </si>
  <si>
    <t>CORRECTOR LIQUIDO LÁPIZ</t>
  </si>
  <si>
    <t>INDICE SEPARADORES AZ</t>
  </si>
  <si>
    <t>PAQUETES</t>
  </si>
  <si>
    <t>PEGANTE INSTANTEO</t>
  </si>
  <si>
    <t>SELLO AUTOMÁTICO</t>
  </si>
  <si>
    <t>SOBRES BLANCOS OFICIO</t>
  </si>
  <si>
    <t>TINTA NEGRA PARA SELLOS</t>
  </si>
  <si>
    <t>MEMORIA USB 2 GB</t>
  </si>
  <si>
    <t>Teléfono  digital con identificador</t>
  </si>
  <si>
    <t>Teléfono  Inalambrico</t>
  </si>
  <si>
    <t>Teléfono  analógo</t>
  </si>
  <si>
    <t>1.47.2.10.1</t>
  </si>
  <si>
    <t>Corresponde a todo lo referente a equipos de  de impresion, componentes y accesorios.</t>
  </si>
  <si>
    <t xml:space="preserve">Teclado, tipo convencional, conexion PS-2 </t>
  </si>
  <si>
    <t>1.47.2.15.8</t>
  </si>
  <si>
    <t xml:space="preserve">Mouse, 2 botones y rueda de navegacion, conexion PS-2 </t>
  </si>
  <si>
    <t>1.47.2.15</t>
  </si>
  <si>
    <t>Mouse, 2 botones y rueda de navegacion, conexion USB</t>
  </si>
  <si>
    <t>1.47.2.6</t>
  </si>
  <si>
    <t>Scaner</t>
  </si>
  <si>
    <t>1.47.2.4</t>
  </si>
  <si>
    <t>Impresora laser a color</t>
  </si>
  <si>
    <t>1.47.3.6</t>
  </si>
  <si>
    <t>Memoria RAM PC-133 de 256 MB</t>
  </si>
  <si>
    <t>MEDIA ARITMETICA/PRECIO INDICATIVO</t>
  </si>
  <si>
    <t>1.16.2.9</t>
  </si>
  <si>
    <t>MAQUINARIA PARA INDUSTRIAS ESPECIALES/ IMPRESORAS, DUPLICADORAS Y EQUIPO PARA ENCUADERNACIÓN</t>
  </si>
  <si>
    <t xml:space="preserve">Comprende aquellos equipos de oficina tales como impresoras especiales, duplicadoras, equipo para encuadernación, entre otros. </t>
  </si>
  <si>
    <t>1.48.1.14</t>
  </si>
  <si>
    <t>Silla  ejecutiva sin brazos</t>
  </si>
  <si>
    <t>DIRECTORIO TELEFÓNICO DESPACHOS PÚBLICOS</t>
  </si>
  <si>
    <t>1.52.1.39</t>
  </si>
  <si>
    <t>Directorio</t>
  </si>
  <si>
    <t>Este servicio será contratado por la Coordinación de Grupo Administrativo</t>
  </si>
  <si>
    <t>Este servicio será contratado por la Coordinación de Apoyo Tecnológico.</t>
  </si>
  <si>
    <t>INVERSIÓN
722170800410</t>
  </si>
  <si>
    <t>FUNCIONAMIENTO
204002000</t>
  </si>
  <si>
    <t>13 
VER ANEXO DESAGREGADOS</t>
  </si>
  <si>
    <t xml:space="preserve">Suministro de tiquetes áereos en rutas nacionales e internacionales. </t>
  </si>
  <si>
    <t xml:space="preserve">Teléfonos inalámbrico, digital y análogo </t>
  </si>
  <si>
    <t>Teclados, mouse, scaner, memoria RAM.</t>
  </si>
  <si>
    <t>59 
VER ANEXO DESAGREGADOS</t>
  </si>
  <si>
    <t>DIRECCIÓN GENERAL</t>
  </si>
  <si>
    <t>INVERSIÓN Y FUNCIONAMIENTO</t>
  </si>
  <si>
    <t>Este servicio serán contratados por la Coordinación de Apoyo Tecnológico, ver anexo.</t>
  </si>
  <si>
    <t>Este servicio serán contratados por la Coordinación de Apoyo Tecnológico.</t>
  </si>
  <si>
    <t>el suministro de estos elementos serán contratados por la Coordinación de Apoyo Tecnológico, ver anexo.</t>
  </si>
  <si>
    <t>El suministro de estos elementos serán contratados por la Coordinación Administrativa.</t>
  </si>
  <si>
    <t xml:space="preserve"> * Seguimiento escenarios deportivos; Asistencia, apoyo y mejoramiento del deporte.
*  Asistencia, apoyo y mejoramiento de la investigación, formación y gestión del deporte, recreación y actividad física. </t>
  </si>
  <si>
    <t>COSEDORA SEMIINDUSTRIAL</t>
  </si>
  <si>
    <t>1.51.1.1</t>
  </si>
  <si>
    <t>Calculadora básica</t>
  </si>
  <si>
    <t>1.52.2.28</t>
  </si>
  <si>
    <t>Sello</t>
  </si>
  <si>
    <t>1.52.2.7</t>
  </si>
  <si>
    <t>Cosedora</t>
  </si>
  <si>
    <t>1.48.1.25.1</t>
  </si>
  <si>
    <t xml:space="preserve">Tarjetero tipo fundas, en carton de alta densidad, de dimensiones menores a 0,10 x 0,06 x 0,025 m, de 0-15 separaciones, de 0-150 tarjetas de capacidad. </t>
  </si>
  <si>
    <t>1.52.2.2.58</t>
  </si>
  <si>
    <t>MEDÍA ARITMÉTICA/PRECIO INDICATIVO</t>
  </si>
  <si>
    <t xml:space="preserve">Almohadilla para sello, de forma rectangular, dimensiones mayor a 70 x 100 y menor o igual a 100 x 150 mm, y material de la carcasa en plastico. </t>
  </si>
  <si>
    <t>1.52.1.14.2</t>
  </si>
  <si>
    <t xml:space="preserve">Bisturi elaborado en plastico, tamaño de la cuchilla de 18 mm, con bloqueo de la cuchilla y con corta cuchilla </t>
  </si>
  <si>
    <t>1.52.1.11.59</t>
  </si>
  <si>
    <t xml:space="preserve">Banda elastica en caucho, referencia 22, por 25 g . </t>
  </si>
  <si>
    <t>1.52.1.8.19</t>
  </si>
  <si>
    <t xml:space="preserve">Block de papel amarillo, cuadriculado, carta, 80 hojas. </t>
  </si>
  <si>
    <t>1.52.1.17.29</t>
  </si>
  <si>
    <t xml:space="preserve">Borrador para tinta, tipo tamaño lapiz con escobilla, por 1 und. </t>
  </si>
  <si>
    <t xml:space="preserve">BORRADOR PARA TINTA ESCOBILLA </t>
  </si>
  <si>
    <t>1.52.1.17.1</t>
  </si>
  <si>
    <t>Borrador para tablero, tipo felpa sintetica base en madera, por 1</t>
  </si>
  <si>
    <t>1.52.1.22.9</t>
  </si>
  <si>
    <t xml:space="preserve">Chinches de cabeza plastica, por caja de 50 und. </t>
  </si>
  <si>
    <t>1.52.1.72.16</t>
  </si>
  <si>
    <t xml:space="preserve">Disco compacto regravable, de 700 Mb 80 min, por 1 und. </t>
  </si>
  <si>
    <t>1.52.1.72</t>
  </si>
  <si>
    <t>Disco compacto</t>
  </si>
  <si>
    <t xml:space="preserve"> 1.32.10.9 </t>
  </si>
  <si>
    <t xml:space="preserve">Cinta doble faz sin respaldo </t>
  </si>
  <si>
    <t>1.32.10.8.17</t>
  </si>
  <si>
    <t>CINTA DE ENMASCARAR 48mmx40m</t>
  </si>
  <si>
    <t>cinta de enmascarar, multipropositos, dimensiones (48mmx40m), nacional</t>
  </si>
  <si>
    <t>1.52.1.28</t>
  </si>
  <si>
    <t>CINTAS ADHESIVAS INDUSTRIALES</t>
  </si>
  <si>
    <t>Cinta para aparatos</t>
  </si>
  <si>
    <t>1.52.1.35</t>
  </si>
  <si>
    <t>Corrector</t>
  </si>
  <si>
    <t>1.52.1.5</t>
  </si>
  <si>
    <t>Archivador de fuelle</t>
  </si>
  <si>
    <t>1.52.2.15.31</t>
  </si>
  <si>
    <t xml:space="preserve">Humedecedor en crema, de forma redonda, con diametro mayor a 40 y menor o igual a 60 mm , y material de la carcasa en plastico. </t>
  </si>
  <si>
    <t>Guias separadoras</t>
  </si>
  <si>
    <t>1.52.1.53</t>
  </si>
  <si>
    <t>Libros de oficina</t>
  </si>
  <si>
    <t>1.52.1.54.2</t>
  </si>
  <si>
    <t xml:space="preserve">Marbete tamaño 10 x 1,2 cm, de 190 und. </t>
  </si>
  <si>
    <t>1.52.1.41.202</t>
  </si>
  <si>
    <t xml:space="preserve">Marcador seco para pizarra blanca, desechable, contenido de tinta mayor a 2,5 y menor o igual a 5 g , de punta biselada poliester, para hacer lineas de aprox. 2 - 5 mm , por 1 und. </t>
  </si>
  <si>
    <t>1.52.1.41.77</t>
  </si>
  <si>
    <t xml:space="preserve">Marcador permanente, desechable, contenido de tinta menor o igual a 2,5 g , de punta redonda acrilica, para hacer lineas de aprox. 1 mm , por 1 und. </t>
  </si>
  <si>
    <t xml:space="preserve">MARCADOR PARA VIDRIO (NEGRO, ROJO,VERDE,NARANJA,AZULES) </t>
  </si>
  <si>
    <t>1.52.1.41.78</t>
  </si>
  <si>
    <t xml:space="preserve">Marcador no permanente, desechable, contenido de tinta menor o igual a 2,5 g , de punta redonda acrilica, para hacer lineas de aprox. 1 mm , por 1 und. </t>
  </si>
  <si>
    <t>1.52.1.41.203</t>
  </si>
  <si>
    <t xml:space="preserve">Marcador permanente, desechable, contenido de tinta mayor a 2,5 y menor o igual a 5 g , de punta biselada poliester, para hacer lineas de aprox. 2 - 5 mm , por 1 und. </t>
  </si>
  <si>
    <t>MARCADOR PERMANENTE VARIOS COLORES</t>
  </si>
  <si>
    <t xml:space="preserve">MARCADOR BORRASECO VARIOS COLORES </t>
  </si>
  <si>
    <t>1.52.1.44.10</t>
  </si>
  <si>
    <t xml:space="preserve">Mina para portaminas, con diametro de escritura aproximado de 0,5 mm, con tonalidad de escritura 2H, por 12 und. </t>
  </si>
  <si>
    <t>1.52.1.48.29</t>
  </si>
  <si>
    <t xml:space="preserve">Pegante instantaneo en presentacion de 3 g a base de cianoacrilato. </t>
  </si>
  <si>
    <t>1.52.2.22.56</t>
  </si>
  <si>
    <t xml:space="preserve">Perforadora de tamaño mayor a 10 y menor o igual a 30 cm, 4 ajustable a 3 perforaciones, capacidad de hojas a perforar mayor a 35 y menor o igual a 45, con trampilla para vaciar los confetis, con sistema de bloqueo. </t>
  </si>
  <si>
    <t>1.52.2.22.47</t>
  </si>
  <si>
    <t xml:space="preserve">Perforadora de tamaño mayor a 10 y menor o igual a 30 cm, 2 perforaciones, capacidad de hojas a perforar mayor a 25 y menor o igual a 35, con trampilla para vaciar los confetis, con sistema de bloqueo . </t>
  </si>
  <si>
    <t>1.52.2.22.57</t>
  </si>
  <si>
    <t xml:space="preserve">Perforadora de tamaño mayor a 10 y menor o igual a 30 cm, 2 perforaciones, capacidad de hojas a perforar mayor a 45, con trampilla para vaciar los confetis, con sistema de bloqueo . </t>
  </si>
  <si>
    <t>PILA ALCALINA TRIPLE AAA</t>
  </si>
  <si>
    <t>1.39.9.2.8</t>
  </si>
  <si>
    <t xml:space="preserve">Pilas alkalinas, de tamaño AAA, con voltaje de 1.5 V y presentacion tipo blister de 2 unidades </t>
  </si>
  <si>
    <t>1.52.1.84.1</t>
  </si>
  <si>
    <t>BARRA DE SILICONA</t>
  </si>
  <si>
    <t xml:space="preserve">Silicona en barra transparente, de 0,7 cm de diametro, 20 cm de largo, por 1 und. </t>
  </si>
  <si>
    <t>1.52.1.61.338</t>
  </si>
  <si>
    <t xml:space="preserve">Plastilina en bloque, uso limpiatipos, presentacion en caja de 2 unidades y peso menor o igual a 50 g, con tonalidad monocolor. </t>
  </si>
  <si>
    <t>1.52.1.78.10</t>
  </si>
  <si>
    <t xml:space="preserve">Refuerzo autoadhesivo de diametro mayor a 1.5 cm, en presentacion mayor a 400 unidades por paquete. </t>
  </si>
  <si>
    <t>REFUERZOS AUTOADHESIVI PARA HOJAS</t>
  </si>
  <si>
    <t>1.52.1.79.146</t>
  </si>
  <si>
    <t xml:space="preserve">Guia para trazo tipo regla, en acrilico transparente, borde biselado, unidad milimetrada doble graduacion, de 30 cm, por 1 und. </t>
  </si>
  <si>
    <t>1.52.1.79.148</t>
  </si>
  <si>
    <t xml:space="preserve">Guia para trazo tipo regla, en acrilico transparente, borde biselado, unidad milimetrada doble graduacion, de 50 cm, por 1 und. </t>
  </si>
  <si>
    <t>1.52.1.83</t>
  </si>
  <si>
    <t>Rotulo adhesivo en papel bond</t>
  </si>
  <si>
    <t>ROTULOS ADHESIVOS TAMAÑO CARTA 215.9 X 279.4 MM 
400 UNIDADES</t>
  </si>
  <si>
    <t>1.52.1.111.3</t>
  </si>
  <si>
    <t xml:space="preserve">Label para CD en blanco en material bond para rotulo. </t>
  </si>
  <si>
    <t>ROTULOS (LABELS) PARA CD</t>
  </si>
  <si>
    <t>1.52.1.70.229</t>
  </si>
  <si>
    <t xml:space="preserve">Tinta para almohadilla, de color negro, y presentacion de 28 - 30 cm3 </t>
  </si>
  <si>
    <t>1.52.1.75.</t>
  </si>
  <si>
    <t xml:space="preserve">Toner </t>
  </si>
  <si>
    <t>TONER FOTOCOPIADORA TOSHIBA ESTUDIO 120 L (TKST120)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</si>
  <si>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</si>
  <si>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</si>
  <si>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</si>
  <si>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</si>
  <si>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1.52.3.8.1628</t>
  </si>
  <si>
    <t xml:space="preserve">Sobre bolsa, en papel bond de 90 g/m2, de tamaño 25.0x35.0cm, sin burbuja plastica de amortiguacion, presentacion exterior sin ventanilla, de tipo solapa universal y engomada. </t>
  </si>
  <si>
    <t>1.52.2.24.2</t>
  </si>
  <si>
    <t xml:space="preserve">Pistola de silicona caliente, con capacidad de 40 W, para barras de silicona con diametro de 0,7 cm aproximadamente </t>
  </si>
  <si>
    <t>2856
VER ANEXO DESAGREGADOS</t>
  </si>
  <si>
    <t>1.52.1.46</t>
  </si>
  <si>
    <t xml:space="preserve"> 1.52.1.38.441</t>
  </si>
  <si>
    <t>Lapiz para escritura, fabricado en madera, de forma hexagonal con borrador, mina roja de 2 mm y dureza No.2.</t>
  </si>
  <si>
    <t>1.52.1.81.113</t>
  </si>
  <si>
    <t xml:space="preserve">Rollo de papel para fax, en papel termico, sin impresion, de 21 cm de ancho y 30 m de largo, por 1 und. </t>
  </si>
  <si>
    <t>PAPEL PARA FAX 30MTS KX-F220</t>
  </si>
  <si>
    <t xml:space="preserve">Copiadora (fotocopiadora), Impresora Multifunsional </t>
  </si>
  <si>
    <t>Sofas, mesa de centro, poltronas, escritorio, sillas auxiliares, silla gerencia, mueble archivador</t>
  </si>
  <si>
    <t xml:space="preserve">MOBILARIO DOMESTICO </t>
  </si>
  <si>
    <t>1,48,1-</t>
  </si>
  <si>
    <t xml:space="preserve">Alfombras, persianas </t>
  </si>
  <si>
    <t>10                              VER ANEXO DESAGREGADOS</t>
  </si>
  <si>
    <t>9                       VER ANEXO DESAGREGADOS</t>
  </si>
  <si>
    <r>
      <t xml:space="preserve">Copiadora (fotocopiadora), </t>
    </r>
    <r>
      <rPr>
        <sz val="8"/>
        <color indexed="60"/>
        <rFont val="Arial"/>
        <family val="2"/>
      </rPr>
      <t xml:space="preserve">Impresora Multifunsional </t>
    </r>
  </si>
  <si>
    <t>2.24.1.1</t>
  </si>
  <si>
    <t>SERVICIO</t>
  </si>
  <si>
    <t xml:space="preserve">INSTALACION DE EQUIPOS ELECTRONICOS PARA SISTEMAS DE SEGURIDAD </t>
  </si>
  <si>
    <t xml:space="preserve">INSTALACIÓN sistema de seguridad puerta de Sala de Juntas </t>
  </si>
  <si>
    <t xml:space="preserve">Seguridad </t>
  </si>
  <si>
    <t xml:space="preserve">De acuerdo a instrucciones y memorando firmado el  abril 20 de 2012 por Luis Rojas,  se procede a efectuar las respectivas inclusiones   en el Plan de Compras de la dirección General </t>
  </si>
  <si>
    <t>Certificacion expedida Abril 25 de 2012</t>
  </si>
  <si>
    <t>Se expide certificación por Impresora Multifunsional  A bril 25 de 2012</t>
  </si>
  <si>
    <t>9                                         VER ANEXO DESAGREGADOS</t>
  </si>
  <si>
    <t>Se expide certificación Abril 25 de 2012</t>
  </si>
  <si>
    <t xml:space="preserve">pedido 195 papeleria lagos </t>
  </si>
  <si>
    <t>BLOCK AMARILLO TAMAÑO CARTA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</si>
</sst>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\ #,##0.00_);\(&quot;$&quot;\ #,##0.00\)"/>
    <numFmt numFmtId="172" formatCode="&quot;$&quot;\ #,##0.00"/>
  </numFmts>
  <fonts count="39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sz val="9"/>
      <name val="Calibri"/>
      <family val="2"/>
    </font>
    <font>
      <b/>
      <sz val="8"/>
      <name val="Cambria"/>
      <family val="1"/>
    </font>
    <font>
      <b/>
      <sz val="8"/>
      <color indexed="8"/>
      <name val="Calibri"/>
      <family val="2"/>
    </font>
    <font>
      <b/>
      <sz val="10"/>
      <color indexed="8"/>
      <name val="Calibri"/>
      <family val="2"/>
    </font>
    <font>
      <b/>
      <sz val="8"/>
      <name val="Calibri"/>
      <family val="2"/>
    </font>
    <font>
      <sz val="8"/>
      <color indexed="10"/>
      <name val="Arial"/>
      <family val="2"/>
    </font>
    <font>
      <b/>
      <sz val="8"/>
      <color indexed="60"/>
      <name val="Arial"/>
      <family val="2"/>
    </font>
    <font>
      <b/>
      <sz val="8"/>
      <color indexed="9"/>
      <name val="Calibri"/>
      <family val="2"/>
    </font>
    <font>
      <b/>
      <sz val="10"/>
      <color indexed="9"/>
      <name val="Calibri"/>
      <family val="2"/>
    </font>
    <font>
      <b/>
      <sz val="8"/>
      <color indexed="9"/>
      <name val="Arial"/>
      <family val="2"/>
    </font>
    <font>
      <b/>
      <sz val="10"/>
      <color indexed="9"/>
      <name val="Arial"/>
      <family val="2"/>
    </font>
    <font>
      <sz val="8"/>
      <name val="Arial"/>
      <family val="2"/>
    </font>
    <font>
      <sz val="8"/>
      <color indexed="60"/>
      <name val="Arial"/>
      <family val="2"/>
    </font>
    <font>
      <b/>
      <sz val="8"/>
      <color rgb="FFC00000"/>
      <name val="Arial"/>
      <family val="2"/>
    </font>
    <font>
      <b/>
      <sz val="9"/>
      <color rgb="FFC0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ck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rgb="FFC00000"/>
      </right>
      <top style="thick">
        <color rgb="FFC00000"/>
      </top>
      <bottom style="thin">
        <color rgb="FFC00000"/>
      </bottom>
      <diagonal/>
    </border>
    <border>
      <left style="thick">
        <color indexed="64"/>
      </left>
      <right style="thick">
        <color rgb="FFC00000"/>
      </right>
      <top style="thin">
        <color rgb="FFC00000"/>
      </top>
      <bottom style="thin">
        <color rgb="FFC00000"/>
      </bottom>
      <diagonal/>
    </border>
    <border>
      <left style="thick">
        <color indexed="64"/>
      </left>
      <right style="thick">
        <color rgb="FFC00000"/>
      </right>
      <top style="thin">
        <color rgb="FFC00000"/>
      </top>
      <bottom style="thick">
        <color rgb="FFC00000"/>
      </bottom>
      <diagonal/>
    </border>
  </borders>
  <cellStyleXfs count="2">
    <xf numFmtId="0" fontId="0" fillId="0" borderId="0"/>
    <xf numFmtId="0" fontId="1" fillId="0" borderId="0"/>
  </cellStyleXfs>
  <cellXfs count="339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2" fillId="4" borderId="14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9" fillId="2" borderId="17" xfId="0" applyFont="1" applyFill="1" applyBorder="1" applyAlignment="1">
      <alignment vertical="center"/>
    </xf>
    <xf numFmtId="0" fontId="9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/>
    </xf>
    <xf numFmtId="0" fontId="19" fillId="0" borderId="23" xfId="0" applyFont="1" applyFill="1" applyBorder="1" applyAlignment="1">
      <alignment vertical="center" wrapText="1"/>
    </xf>
    <xf numFmtId="172" fontId="0" fillId="0" borderId="24" xfId="0" applyNumberFormat="1" applyFill="1" applyBorder="1" applyAlignment="1">
      <alignment vertical="center"/>
    </xf>
    <xf numFmtId="172" fontId="0" fillId="0" borderId="25" xfId="0" applyNumberFormat="1" applyFill="1" applyBorder="1" applyAlignment="1">
      <alignment vertical="center"/>
    </xf>
    <xf numFmtId="172" fontId="0" fillId="0" borderId="25" xfId="0" applyNumberFormat="1" applyBorder="1" applyAlignment="1">
      <alignment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vertical="center" wrapText="1"/>
    </xf>
    <xf numFmtId="172" fontId="2" fillId="0" borderId="25" xfId="0" applyNumberFormat="1" applyFont="1" applyBorder="1" applyAlignment="1">
      <alignment vertical="center"/>
    </xf>
    <xf numFmtId="172" fontId="0" fillId="0" borderId="28" xfId="0" applyNumberFormat="1" applyFill="1" applyBorder="1" applyAlignment="1">
      <alignment vertical="center"/>
    </xf>
    <xf numFmtId="0" fontId="21" fillId="4" borderId="14" xfId="0" applyFont="1" applyFill="1" applyBorder="1" applyAlignment="1">
      <alignment horizontal="center" vertical="center" wrapText="1"/>
    </xf>
    <xf numFmtId="0" fontId="21" fillId="4" borderId="14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21" fillId="4" borderId="15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vertical="center" wrapText="1"/>
    </xf>
    <xf numFmtId="0" fontId="17" fillId="2" borderId="12" xfId="0" applyFont="1" applyFill="1" applyBorder="1" applyAlignment="1">
      <alignment vertical="center" wrapText="1"/>
    </xf>
    <xf numFmtId="0" fontId="18" fillId="2" borderId="12" xfId="0" applyFont="1" applyFill="1" applyBorder="1" applyAlignment="1">
      <alignment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26" fillId="2" borderId="12" xfId="0" applyFont="1" applyFill="1" applyBorder="1" applyAlignment="1">
      <alignment horizontal="center" vertical="center" wrapText="1"/>
    </xf>
    <xf numFmtId="0" fontId="27" fillId="2" borderId="12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vertical="center" wrapText="1"/>
    </xf>
    <xf numFmtId="0" fontId="10" fillId="4" borderId="22" xfId="0" applyFont="1" applyFill="1" applyBorder="1" applyAlignment="1">
      <alignment vertical="center"/>
    </xf>
    <xf numFmtId="0" fontId="2" fillId="4" borderId="30" xfId="0" applyFont="1" applyFill="1" applyBorder="1" applyAlignment="1">
      <alignment vertical="center" wrapText="1"/>
    </xf>
    <xf numFmtId="0" fontId="21" fillId="4" borderId="20" xfId="0" applyFont="1" applyFill="1" applyBorder="1" applyAlignment="1">
      <alignment horizontal="center" vertical="center" wrapText="1"/>
    </xf>
    <xf numFmtId="172" fontId="2" fillId="0" borderId="24" xfId="0" applyNumberFormat="1" applyFont="1" applyBorder="1" applyAlignment="1">
      <alignment vertical="center"/>
    </xf>
    <xf numFmtId="0" fontId="4" fillId="2" borderId="1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2" fillId="4" borderId="17" xfId="0" applyFont="1" applyFill="1" applyBorder="1" applyAlignment="1">
      <alignment vertical="center" wrapText="1"/>
    </xf>
    <xf numFmtId="0" fontId="2" fillId="4" borderId="12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vertical="center" wrapText="1"/>
    </xf>
    <xf numFmtId="0" fontId="6" fillId="4" borderId="32" xfId="0" applyFont="1" applyFill="1" applyBorder="1" applyAlignment="1">
      <alignment vertical="center" wrapText="1"/>
    </xf>
    <xf numFmtId="0" fontId="2" fillId="4" borderId="32" xfId="0" applyFont="1" applyFill="1" applyBorder="1" applyAlignment="1">
      <alignment vertical="center" wrapText="1"/>
    </xf>
    <xf numFmtId="0" fontId="6" fillId="4" borderId="32" xfId="0" applyFont="1" applyFill="1" applyBorder="1" applyAlignment="1">
      <alignment vertical="center"/>
    </xf>
    <xf numFmtId="0" fontId="2" fillId="4" borderId="33" xfId="0" applyFont="1" applyFill="1" applyBorder="1" applyAlignment="1">
      <alignment vertical="center" wrapText="1"/>
    </xf>
    <xf numFmtId="0" fontId="21" fillId="4" borderId="12" xfId="0" applyFont="1" applyFill="1" applyBorder="1" applyAlignment="1">
      <alignment horizontal="center" vertical="center"/>
    </xf>
    <xf numFmtId="172" fontId="0" fillId="0" borderId="18" xfId="0" applyNumberFormat="1" applyBorder="1" applyAlignment="1">
      <alignment vertical="center"/>
    </xf>
    <xf numFmtId="0" fontId="6" fillId="0" borderId="15" xfId="0" applyFont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wrapText="1"/>
    </xf>
    <xf numFmtId="0" fontId="28" fillId="4" borderId="19" xfId="0" applyFont="1" applyFill="1" applyBorder="1" applyAlignment="1">
      <alignment horizontal="center" vertical="center" textRotation="90" wrapText="1"/>
    </xf>
    <xf numFmtId="0" fontId="28" fillId="4" borderId="37" xfId="0" applyFont="1" applyFill="1" applyBorder="1" applyAlignment="1">
      <alignment horizontal="center" vertical="center" textRotation="90" wrapText="1"/>
    </xf>
    <xf numFmtId="0" fontId="28" fillId="4" borderId="12" xfId="0" applyFont="1" applyFill="1" applyBorder="1" applyAlignment="1">
      <alignment horizontal="center" vertical="center" textRotation="90" wrapText="1"/>
    </xf>
    <xf numFmtId="0" fontId="24" fillId="4" borderId="2" xfId="0" applyFont="1" applyFill="1" applyBorder="1" applyAlignment="1">
      <alignment vertical="center" wrapText="1"/>
    </xf>
    <xf numFmtId="0" fontId="24" fillId="4" borderId="3" xfId="0" applyFont="1" applyFill="1" applyBorder="1" applyAlignment="1">
      <alignment vertical="center" wrapText="1"/>
    </xf>
    <xf numFmtId="0" fontId="24" fillId="4" borderId="10" xfId="0" applyFont="1" applyFill="1" applyBorder="1" applyAlignment="1">
      <alignment vertical="center" wrapText="1"/>
    </xf>
    <xf numFmtId="0" fontId="2" fillId="4" borderId="38" xfId="0" applyFont="1" applyFill="1" applyBorder="1"/>
    <xf numFmtId="0" fontId="2" fillId="4" borderId="39" xfId="0" applyFont="1" applyFill="1" applyBorder="1"/>
    <xf numFmtId="0" fontId="2" fillId="4" borderId="40" xfId="0" applyFont="1" applyFill="1" applyBorder="1"/>
    <xf numFmtId="0" fontId="2" fillId="4" borderId="2" xfId="0" applyFont="1" applyFill="1" applyBorder="1" applyAlignment="1">
      <alignment horizontal="center"/>
    </xf>
    <xf numFmtId="4" fontId="2" fillId="4" borderId="3" xfId="0" applyNumberFormat="1" applyFont="1" applyFill="1" applyBorder="1"/>
    <xf numFmtId="4" fontId="2" fillId="4" borderId="10" xfId="0" applyNumberFormat="1" applyFont="1" applyFill="1" applyBorder="1"/>
    <xf numFmtId="4" fontId="4" fillId="4" borderId="3" xfId="0" applyNumberFormat="1" applyFont="1" applyFill="1" applyBorder="1"/>
    <xf numFmtId="0" fontId="0" fillId="4" borderId="39" xfId="0" applyFill="1" applyBorder="1"/>
    <xf numFmtId="0" fontId="0" fillId="4" borderId="40" xfId="0" applyFill="1" applyBorder="1"/>
    <xf numFmtId="4" fontId="0" fillId="4" borderId="3" xfId="0" applyNumberFormat="1" applyFill="1" applyBorder="1"/>
    <xf numFmtId="4" fontId="0" fillId="4" borderId="10" xfId="0" applyNumberFormat="1" applyFill="1" applyBorder="1"/>
    <xf numFmtId="0" fontId="29" fillId="4" borderId="2" xfId="0" applyFont="1" applyFill="1" applyBorder="1" applyAlignment="1">
      <alignment horizontal="center"/>
    </xf>
    <xf numFmtId="4" fontId="29" fillId="4" borderId="3" xfId="0" applyNumberFormat="1" applyFont="1" applyFill="1" applyBorder="1"/>
    <xf numFmtId="4" fontId="29" fillId="4" borderId="10" xfId="0" applyNumberFormat="1" applyFont="1" applyFill="1" applyBorder="1"/>
    <xf numFmtId="0" fontId="0" fillId="4" borderId="38" xfId="0" applyFill="1" applyBorder="1"/>
    <xf numFmtId="1" fontId="24" fillId="4" borderId="3" xfId="0" applyNumberFormat="1" applyFont="1" applyFill="1" applyBorder="1" applyAlignment="1">
      <alignment vertical="center" wrapText="1"/>
    </xf>
    <xf numFmtId="0" fontId="30" fillId="4" borderId="31" xfId="0" applyFont="1" applyFill="1" applyBorder="1" applyAlignment="1">
      <alignment horizontal="right"/>
    </xf>
    <xf numFmtId="0" fontId="0" fillId="4" borderId="32" xfId="0" applyFill="1" applyBorder="1"/>
    <xf numFmtId="4" fontId="4" fillId="4" borderId="41" xfId="0" applyNumberFormat="1" applyFont="1" applyFill="1" applyBorder="1"/>
    <xf numFmtId="0" fontId="24" fillId="5" borderId="3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26" fillId="0" borderId="4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vertical="center" wrapText="1"/>
    </xf>
    <xf numFmtId="0" fontId="2" fillId="5" borderId="43" xfId="0" applyFont="1" applyFill="1" applyBorder="1" applyAlignment="1">
      <alignment horizontal="left" wrapText="1"/>
    </xf>
    <xf numFmtId="0" fontId="1" fillId="4" borderId="3" xfId="0" applyFont="1" applyFill="1" applyBorder="1" applyAlignment="1">
      <alignment vertical="center"/>
    </xf>
    <xf numFmtId="0" fontId="2" fillId="5" borderId="43" xfId="0" applyFont="1" applyFill="1" applyBorder="1" applyAlignment="1">
      <alignment horizontal="center" wrapText="1"/>
    </xf>
    <xf numFmtId="0" fontId="2" fillId="5" borderId="44" xfId="0" applyFont="1" applyFill="1" applyBorder="1" applyAlignment="1">
      <alignment horizontal="center" wrapText="1"/>
    </xf>
    <xf numFmtId="0" fontId="0" fillId="5" borderId="0" xfId="0" applyFill="1" applyAlignment="1">
      <alignment horizontal="center"/>
    </xf>
    <xf numFmtId="2" fontId="6" fillId="0" borderId="0" xfId="0" applyNumberFormat="1" applyFont="1" applyAlignment="1">
      <alignment vertical="center" wrapText="1"/>
    </xf>
    <xf numFmtId="7" fontId="13" fillId="3" borderId="45" xfId="0" applyNumberFormat="1" applyFont="1" applyFill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right" vertical="center" wrapText="1"/>
    </xf>
    <xf numFmtId="7" fontId="4" fillId="0" borderId="3" xfId="0" applyNumberFormat="1" applyFont="1" applyFill="1" applyBorder="1" applyAlignment="1">
      <alignment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2" fillId="4" borderId="27" xfId="0" applyFont="1" applyFill="1" applyBorder="1" applyAlignment="1">
      <alignment vertical="center" wrapText="1"/>
    </xf>
    <xf numFmtId="0" fontId="21" fillId="4" borderId="15" xfId="0" applyFont="1" applyFill="1" applyBorder="1" applyAlignment="1">
      <alignment horizontal="center" vertical="center" wrapText="1"/>
    </xf>
    <xf numFmtId="172" fontId="0" fillId="0" borderId="28" xfId="0" applyNumberFormat="1" applyBorder="1" applyAlignment="1">
      <alignment vertical="center"/>
    </xf>
    <xf numFmtId="0" fontId="6" fillId="0" borderId="47" xfId="0" applyFont="1" applyBorder="1" applyAlignment="1">
      <alignment vertical="center" wrapText="1"/>
    </xf>
    <xf numFmtId="0" fontId="2" fillId="4" borderId="48" xfId="0" applyFont="1" applyFill="1" applyBorder="1" applyAlignment="1">
      <alignment vertical="center" wrapText="1"/>
    </xf>
    <xf numFmtId="0" fontId="2" fillId="4" borderId="47" xfId="0" applyFont="1" applyFill="1" applyBorder="1" applyAlignment="1">
      <alignment vertical="center" wrapText="1"/>
    </xf>
    <xf numFmtId="0" fontId="2" fillId="4" borderId="49" xfId="0" applyFont="1" applyFill="1" applyBorder="1" applyAlignment="1">
      <alignment vertical="center" wrapText="1"/>
    </xf>
    <xf numFmtId="0" fontId="2" fillId="4" borderId="50" xfId="0" applyFont="1" applyFill="1" applyBorder="1" applyAlignment="1">
      <alignment vertical="center" wrapText="1"/>
    </xf>
    <xf numFmtId="0" fontId="2" fillId="4" borderId="50" xfId="0" applyFont="1" applyFill="1" applyBorder="1" applyAlignment="1">
      <alignment vertical="center"/>
    </xf>
    <xf numFmtId="0" fontId="2" fillId="4" borderId="51" xfId="0" applyFont="1" applyFill="1" applyBorder="1" applyAlignment="1">
      <alignment vertical="center" wrapText="1"/>
    </xf>
    <xf numFmtId="0" fontId="21" fillId="4" borderId="47" xfId="0" applyFont="1" applyFill="1" applyBorder="1" applyAlignment="1">
      <alignment horizontal="center" vertical="center"/>
    </xf>
    <xf numFmtId="172" fontId="0" fillId="0" borderId="42" xfId="0" applyNumberFormat="1" applyBorder="1" applyAlignment="1">
      <alignment vertical="center"/>
    </xf>
    <xf numFmtId="0" fontId="6" fillId="0" borderId="47" xfId="0" applyFont="1" applyFill="1" applyBorder="1" applyAlignment="1">
      <alignment vertical="center" wrapText="1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52" xfId="0" applyFont="1" applyFill="1" applyBorder="1" applyAlignment="1">
      <alignment vertical="center" wrapText="1"/>
    </xf>
    <xf numFmtId="0" fontId="24" fillId="4" borderId="4" xfId="0" applyFont="1" applyFill="1" applyBorder="1" applyAlignment="1">
      <alignment vertical="center" wrapText="1"/>
    </xf>
    <xf numFmtId="0" fontId="2" fillId="0" borderId="52" xfId="0" applyFont="1" applyFill="1" applyBorder="1" applyAlignment="1">
      <alignment vertical="center" wrapText="1"/>
    </xf>
    <xf numFmtId="0" fontId="2" fillId="0" borderId="46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 wrapText="1"/>
    </xf>
    <xf numFmtId="0" fontId="21" fillId="0" borderId="52" xfId="0" applyFont="1" applyFill="1" applyBorder="1" applyAlignment="1">
      <alignment horizontal="center" vertical="center"/>
    </xf>
    <xf numFmtId="172" fontId="0" fillId="0" borderId="7" xfId="0" applyNumberFormat="1" applyFill="1" applyBorder="1" applyAlignment="1">
      <alignment vertical="center"/>
    </xf>
    <xf numFmtId="172" fontId="0" fillId="0" borderId="14" xfId="0" applyNumberFormat="1" applyBorder="1" applyAlignment="1">
      <alignment vertical="center"/>
    </xf>
    <xf numFmtId="0" fontId="2" fillId="10" borderId="48" xfId="0" applyFont="1" applyFill="1" applyBorder="1" applyAlignment="1">
      <alignment vertical="center" wrapText="1"/>
    </xf>
    <xf numFmtId="0" fontId="2" fillId="10" borderId="21" xfId="0" applyFont="1" applyFill="1" applyBorder="1" applyAlignment="1">
      <alignment vertical="center" wrapText="1"/>
    </xf>
    <xf numFmtId="0" fontId="4" fillId="11" borderId="3" xfId="0" applyFont="1" applyFill="1" applyBorder="1" applyAlignment="1">
      <alignment horizontal="center" vertical="center" wrapText="1"/>
    </xf>
    <xf numFmtId="0" fontId="2" fillId="11" borderId="3" xfId="0" applyFont="1" applyFill="1" applyBorder="1" applyAlignment="1">
      <alignment horizontal="left" vertical="center" wrapText="1"/>
    </xf>
    <xf numFmtId="0" fontId="8" fillId="12" borderId="5" xfId="0" applyFont="1" applyFill="1" applyBorder="1" applyAlignment="1">
      <alignment horizontal="center" vertical="center" wrapText="1"/>
    </xf>
    <xf numFmtId="0" fontId="4" fillId="12" borderId="1" xfId="0" applyFont="1" applyFill="1" applyBorder="1" applyAlignment="1">
      <alignment horizontal="center" vertical="center" wrapText="1"/>
    </xf>
    <xf numFmtId="0" fontId="8" fillId="12" borderId="1" xfId="0" applyFont="1" applyFill="1" applyBorder="1" applyAlignment="1">
      <alignment horizontal="center" vertical="center" wrapText="1"/>
    </xf>
    <xf numFmtId="0" fontId="4" fillId="12" borderId="22" xfId="0" applyFont="1" applyFill="1" applyBorder="1" applyAlignment="1">
      <alignment horizontal="center" vertical="center" wrapText="1"/>
    </xf>
    <xf numFmtId="0" fontId="8" fillId="12" borderId="3" xfId="0" applyFont="1" applyFill="1" applyBorder="1" applyAlignment="1">
      <alignment horizontal="center" vertical="center" wrapText="1"/>
    </xf>
    <xf numFmtId="0" fontId="4" fillId="12" borderId="3" xfId="0" applyFont="1" applyFill="1" applyBorder="1" applyAlignment="1">
      <alignment horizontal="center" vertical="center" wrapText="1"/>
    </xf>
    <xf numFmtId="0" fontId="8" fillId="12" borderId="27" xfId="0" applyFont="1" applyFill="1" applyBorder="1" applyAlignment="1">
      <alignment horizontal="center" vertical="center" wrapText="1"/>
    </xf>
    <xf numFmtId="0" fontId="4" fillId="12" borderId="23" xfId="0" applyFont="1" applyFill="1" applyBorder="1" applyAlignment="1">
      <alignment horizontal="center" vertical="center" wrapText="1"/>
    </xf>
    <xf numFmtId="0" fontId="2" fillId="0" borderId="53" xfId="0" applyFont="1" applyBorder="1" applyAlignment="1">
      <alignment vertical="center" wrapText="1"/>
    </xf>
    <xf numFmtId="0" fontId="4" fillId="13" borderId="5" xfId="0" applyFont="1" applyFill="1" applyBorder="1" applyAlignment="1">
      <alignment horizontal="center" vertical="center" wrapText="1"/>
    </xf>
    <xf numFmtId="0" fontId="4" fillId="13" borderId="1" xfId="0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horizontal="left" vertical="center" wrapText="1"/>
    </xf>
    <xf numFmtId="0" fontId="2" fillId="13" borderId="1" xfId="0" applyFont="1" applyFill="1" applyBorder="1" applyAlignment="1">
      <alignment horizontal="center" vertical="center" wrapText="1"/>
    </xf>
    <xf numFmtId="0" fontId="2" fillId="13" borderId="3" xfId="0" applyFont="1" applyFill="1" applyBorder="1" applyAlignment="1">
      <alignment horizontal="center" vertical="center" wrapText="1"/>
    </xf>
    <xf numFmtId="0" fontId="4" fillId="13" borderId="3" xfId="0" applyFont="1" applyFill="1" applyBorder="1" applyAlignment="1">
      <alignment horizontal="center" vertical="center" wrapText="1"/>
    </xf>
    <xf numFmtId="7" fontId="13" fillId="13" borderId="3" xfId="0" applyNumberFormat="1" applyFont="1" applyFill="1" applyBorder="1" applyAlignment="1">
      <alignment vertical="center" wrapText="1"/>
    </xf>
    <xf numFmtId="7" fontId="4" fillId="13" borderId="3" xfId="0" applyNumberFormat="1" applyFont="1" applyFill="1" applyBorder="1" applyAlignment="1">
      <alignment horizontal="center" vertical="center" wrapText="1"/>
    </xf>
    <xf numFmtId="7" fontId="13" fillId="13" borderId="1" xfId="0" applyNumberFormat="1" applyFont="1" applyFill="1" applyBorder="1" applyAlignment="1">
      <alignment vertical="center" wrapText="1"/>
    </xf>
    <xf numFmtId="0" fontId="4" fillId="13" borderId="5" xfId="1" applyFont="1" applyFill="1" applyBorder="1" applyAlignment="1">
      <alignment horizontal="center" vertical="center" wrapText="1"/>
    </xf>
    <xf numFmtId="0" fontId="4" fillId="13" borderId="1" xfId="1" applyFont="1" applyFill="1" applyBorder="1" applyAlignment="1">
      <alignment horizontal="center" vertical="center" wrapText="1"/>
    </xf>
    <xf numFmtId="0" fontId="4" fillId="13" borderId="3" xfId="1" applyFont="1" applyFill="1" applyBorder="1" applyAlignment="1">
      <alignment horizontal="center" vertical="center" wrapText="1"/>
    </xf>
    <xf numFmtId="0" fontId="2" fillId="13" borderId="1" xfId="1" applyFont="1" applyFill="1" applyBorder="1" applyAlignment="1">
      <alignment horizontal="left" vertical="center" wrapText="1"/>
    </xf>
    <xf numFmtId="0" fontId="2" fillId="13" borderId="43" xfId="1" applyFont="1" applyFill="1" applyBorder="1" applyAlignment="1">
      <alignment vertical="center" wrapText="1"/>
    </xf>
    <xf numFmtId="0" fontId="3" fillId="13" borderId="4" xfId="0" applyFont="1" applyFill="1" applyBorder="1" applyAlignment="1">
      <alignment horizontal="center" vertical="center" wrapText="1"/>
    </xf>
    <xf numFmtId="0" fontId="9" fillId="13" borderId="4" xfId="0" applyFont="1" applyFill="1" applyBorder="1" applyAlignment="1">
      <alignment horizontal="center" vertical="center" wrapText="1"/>
    </xf>
    <xf numFmtId="7" fontId="13" fillId="13" borderId="4" xfId="0" applyNumberFormat="1" applyFont="1" applyFill="1" applyBorder="1" applyAlignment="1">
      <alignment vertical="center" wrapText="1"/>
    </xf>
    <xf numFmtId="0" fontId="4" fillId="13" borderId="31" xfId="1" applyFont="1" applyFill="1" applyBorder="1" applyAlignment="1">
      <alignment horizontal="center" vertical="center" wrapText="1"/>
    </xf>
    <xf numFmtId="0" fontId="4" fillId="13" borderId="32" xfId="1" applyFont="1" applyFill="1" applyBorder="1" applyAlignment="1">
      <alignment horizontal="center" vertical="center" wrapText="1"/>
    </xf>
    <xf numFmtId="0" fontId="2" fillId="13" borderId="32" xfId="1" applyFont="1" applyFill="1" applyBorder="1" applyAlignment="1">
      <alignment horizontal="left" vertical="center" wrapText="1"/>
    </xf>
    <xf numFmtId="0" fontId="3" fillId="13" borderId="32" xfId="0" applyFont="1" applyFill="1" applyBorder="1" applyAlignment="1">
      <alignment horizontal="center" vertical="center" wrapText="1"/>
    </xf>
    <xf numFmtId="0" fontId="9" fillId="13" borderId="32" xfId="0" applyFont="1" applyFill="1" applyBorder="1" applyAlignment="1">
      <alignment horizontal="center" vertical="center" wrapText="1"/>
    </xf>
    <xf numFmtId="7" fontId="13" fillId="13" borderId="32" xfId="0" applyNumberFormat="1" applyFont="1" applyFill="1" applyBorder="1" applyAlignment="1">
      <alignment vertical="center" wrapText="1"/>
    </xf>
    <xf numFmtId="0" fontId="2" fillId="13" borderId="32" xfId="1" applyFont="1" applyFill="1" applyBorder="1" applyAlignment="1">
      <alignment vertical="center" wrapText="1"/>
    </xf>
    <xf numFmtId="0" fontId="9" fillId="0" borderId="0" xfId="0" applyFont="1"/>
    <xf numFmtId="0" fontId="37" fillId="0" borderId="41" xfId="0" applyFont="1" applyBorder="1" applyAlignment="1">
      <alignment wrapText="1"/>
    </xf>
    <xf numFmtId="0" fontId="37" fillId="0" borderId="1" xfId="0" applyFont="1" applyBorder="1" applyAlignment="1">
      <alignment horizontal="center" vertical="center" wrapText="1"/>
    </xf>
    <xf numFmtId="0" fontId="4" fillId="13" borderId="31" xfId="0" applyFont="1" applyFill="1" applyBorder="1" applyAlignment="1">
      <alignment horizontal="center" vertical="center" wrapText="1"/>
    </xf>
    <xf numFmtId="0" fontId="4" fillId="13" borderId="32" xfId="0" applyFont="1" applyFill="1" applyBorder="1" applyAlignment="1">
      <alignment horizontal="center" vertical="center" wrapText="1"/>
    </xf>
    <xf numFmtId="0" fontId="2" fillId="13" borderId="32" xfId="0" applyFont="1" applyFill="1" applyBorder="1" applyAlignment="1">
      <alignment horizontal="left" vertical="center" wrapText="1"/>
    </xf>
    <xf numFmtId="0" fontId="2" fillId="13" borderId="32" xfId="0" applyFont="1" applyFill="1" applyBorder="1" applyAlignment="1">
      <alignment horizontal="center" vertical="center" wrapText="1"/>
    </xf>
    <xf numFmtId="7" fontId="4" fillId="13" borderId="32" xfId="0" applyNumberFormat="1" applyFont="1" applyFill="1" applyBorder="1" applyAlignment="1">
      <alignment horizontal="center" vertical="center" wrapText="1"/>
    </xf>
    <xf numFmtId="0" fontId="4" fillId="12" borderId="32" xfId="0" applyFont="1" applyFill="1" applyBorder="1" applyAlignment="1">
      <alignment horizontal="center" vertical="center" wrapText="1"/>
    </xf>
    <xf numFmtId="0" fontId="8" fillId="12" borderId="32" xfId="0" applyFont="1" applyFill="1" applyBorder="1" applyAlignment="1">
      <alignment horizontal="center" vertical="center" wrapText="1"/>
    </xf>
    <xf numFmtId="0" fontId="37" fillId="12" borderId="41" xfId="0" applyFont="1" applyFill="1" applyBorder="1" applyAlignment="1">
      <alignment horizontal="center" vertical="center" wrapText="1"/>
    </xf>
    <xf numFmtId="0" fontId="37" fillId="0" borderId="66" xfId="0" applyFont="1" applyBorder="1" applyAlignment="1">
      <alignment horizontal="center" vertical="center" textRotation="90" wrapText="1"/>
    </xf>
    <xf numFmtId="0" fontId="38" fillId="0" borderId="67" xfId="0" applyFont="1" applyBorder="1" applyAlignment="1">
      <alignment horizontal="center" vertical="center" wrapText="1"/>
    </xf>
    <xf numFmtId="0" fontId="38" fillId="0" borderId="67" xfId="0" applyFont="1" applyFill="1" applyBorder="1" applyAlignment="1">
      <alignment horizontal="center" vertical="center" wrapText="1"/>
    </xf>
    <xf numFmtId="0" fontId="38" fillId="0" borderId="68" xfId="0" applyFont="1" applyBorder="1" applyAlignment="1">
      <alignment horizontal="center"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45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13" borderId="0" xfId="0" applyFont="1" applyFill="1" applyBorder="1" applyAlignment="1">
      <alignment vertical="center" wrapText="1"/>
    </xf>
    <xf numFmtId="0" fontId="9" fillId="13" borderId="0" xfId="0" applyFont="1" applyFill="1" applyAlignment="1">
      <alignment vertical="center" wrapText="1"/>
    </xf>
    <xf numFmtId="7" fontId="13" fillId="13" borderId="6" xfId="0" applyNumberFormat="1" applyFont="1" applyFill="1" applyBorder="1" applyAlignment="1">
      <alignment horizontal="center" vertical="center" wrapText="1"/>
    </xf>
    <xf numFmtId="7" fontId="13" fillId="13" borderId="45" xfId="0" applyNumberFormat="1" applyFont="1" applyFill="1" applyBorder="1" applyAlignment="1">
      <alignment horizontal="center" vertical="center" wrapText="1"/>
    </xf>
    <xf numFmtId="7" fontId="13" fillId="1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2" borderId="57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2" borderId="54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49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2" fillId="0" borderId="53" xfId="0" applyFont="1" applyBorder="1" applyAlignment="1">
      <alignment horizontal="left" vertical="center" wrapText="1"/>
    </xf>
    <xf numFmtId="0" fontId="2" fillId="0" borderId="55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4" fillId="2" borderId="51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4" fillId="2" borderId="5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7" fontId="13" fillId="13" borderId="3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6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6" fillId="2" borderId="59" xfId="0" applyFont="1" applyFill="1" applyBorder="1" applyAlignment="1">
      <alignment horizontal="center" vertical="center" wrapText="1"/>
    </xf>
    <xf numFmtId="0" fontId="26" fillId="2" borderId="21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22" fillId="2" borderId="62" xfId="0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2" borderId="18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25" fillId="4" borderId="63" xfId="0" applyFont="1" applyFill="1" applyBorder="1" applyAlignment="1">
      <alignment horizontal="right"/>
    </xf>
    <xf numFmtId="0" fontId="25" fillId="0" borderId="64" xfId="0" applyFont="1" applyBorder="1" applyAlignment="1">
      <alignment horizontal="right"/>
    </xf>
    <xf numFmtId="0" fontId="4" fillId="8" borderId="64" xfId="0" applyFont="1" applyFill="1" applyBorder="1" applyAlignment="1">
      <alignment horizontal="center"/>
    </xf>
    <xf numFmtId="0" fontId="4" fillId="8" borderId="65" xfId="0" applyFont="1" applyFill="1" applyBorder="1" applyAlignment="1">
      <alignment horizontal="center"/>
    </xf>
    <xf numFmtId="0" fontId="31" fillId="9" borderId="12" xfId="0" applyFont="1" applyFill="1" applyBorder="1" applyAlignment="1">
      <alignment horizontal="center" vertical="center" textRotation="90" wrapText="1"/>
    </xf>
    <xf numFmtId="0" fontId="32" fillId="9" borderId="19" xfId="0" applyFont="1" applyFill="1" applyBorder="1" applyAlignment="1">
      <alignment wrapText="1"/>
    </xf>
    <xf numFmtId="0" fontId="33" fillId="6" borderId="12" xfId="0" applyFont="1" applyFill="1" applyBorder="1" applyAlignment="1">
      <alignment horizontal="center" vertical="center" textRotation="90" wrapText="1"/>
    </xf>
    <xf numFmtId="0" fontId="34" fillId="6" borderId="19" xfId="0" applyFont="1" applyFill="1" applyBorder="1" applyAlignment="1">
      <alignment wrapText="1"/>
    </xf>
    <xf numFmtId="0" fontId="28" fillId="4" borderId="12" xfId="0" applyFont="1" applyFill="1" applyBorder="1" applyAlignment="1">
      <alignment horizontal="center" vertical="center" wrapText="1"/>
    </xf>
    <xf numFmtId="0" fontId="28" fillId="4" borderId="62" xfId="0" applyFont="1" applyFill="1" applyBorder="1" applyAlignment="1">
      <alignment horizontal="center" vertical="center" wrapText="1"/>
    </xf>
    <xf numFmtId="0" fontId="0" fillId="0" borderId="60" xfId="0" applyBorder="1" applyAlignment="1"/>
    <xf numFmtId="0" fontId="28" fillId="3" borderId="12" xfId="0" applyFont="1" applyFill="1" applyBorder="1" applyAlignment="1">
      <alignment horizontal="center" vertical="center" textRotation="90" wrapText="1"/>
    </xf>
    <xf numFmtId="0" fontId="28" fillId="3" borderId="19" xfId="0" applyFont="1" applyFill="1" applyBorder="1" applyAlignment="1">
      <alignment textRotation="90"/>
    </xf>
    <xf numFmtId="0" fontId="31" fillId="7" borderId="12" xfId="0" applyFont="1" applyFill="1" applyBorder="1" applyAlignment="1">
      <alignment horizontal="center" vertical="center" textRotation="90" wrapText="1"/>
    </xf>
    <xf numFmtId="0" fontId="32" fillId="7" borderId="19" xfId="0" applyFont="1" applyFill="1" applyBorder="1" applyAlignment="1">
      <alignment wrapText="1"/>
    </xf>
    <xf numFmtId="0" fontId="4" fillId="2" borderId="12" xfId="0" applyFont="1" applyFill="1" applyBorder="1" applyAlignment="1">
      <alignment horizontal="center" vertical="center" textRotation="90" wrapText="1"/>
    </xf>
    <xf numFmtId="0" fontId="0" fillId="2" borderId="19" xfId="0" applyFill="1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5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839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840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634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</xdr:colOff>
      <xdr:row>2</xdr:row>
      <xdr:rowOff>38100</xdr:rowOff>
    </xdr:from>
    <xdr:to>
      <xdr:col>2</xdr:col>
      <xdr:colOff>295275</xdr:colOff>
      <xdr:row>6</xdr:row>
      <xdr:rowOff>19050</xdr:rowOff>
    </xdr:to>
    <xdr:pic>
      <xdr:nvPicPr>
        <xdr:cNvPr id="1844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36195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2</xdr:row>
      <xdr:rowOff>38100</xdr:rowOff>
    </xdr:from>
    <xdr:to>
      <xdr:col>11</xdr:col>
      <xdr:colOff>1085850</xdr:colOff>
      <xdr:row>5</xdr:row>
      <xdr:rowOff>85725</xdr:rowOff>
    </xdr:to>
    <xdr:pic>
      <xdr:nvPicPr>
        <xdr:cNvPr id="1844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7900" y="361950"/>
          <a:ext cx="6667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682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682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783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783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38100</xdr:rowOff>
    </xdr:from>
    <xdr:to>
      <xdr:col>2</xdr:col>
      <xdr:colOff>76200</xdr:colOff>
      <xdr:row>3</xdr:row>
      <xdr:rowOff>9525</xdr:rowOff>
    </xdr:to>
    <xdr:pic>
      <xdr:nvPicPr>
        <xdr:cNvPr id="1088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088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19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885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885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668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668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36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257175</xdr:colOff>
      <xdr:row>3</xdr:row>
      <xdr:rowOff>142875</xdr:rowOff>
    </xdr:from>
    <xdr:to>
      <xdr:col>2</xdr:col>
      <xdr:colOff>304800</xdr:colOff>
      <xdr:row>7</xdr:row>
      <xdr:rowOff>57150</xdr:rowOff>
    </xdr:to>
    <xdr:pic>
      <xdr:nvPicPr>
        <xdr:cNvPr id="1946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628650"/>
          <a:ext cx="8096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3</xdr:row>
      <xdr:rowOff>38100</xdr:rowOff>
    </xdr:from>
    <xdr:to>
      <xdr:col>11</xdr:col>
      <xdr:colOff>1085850</xdr:colOff>
      <xdr:row>6</xdr:row>
      <xdr:rowOff>85725</xdr:rowOff>
    </xdr:to>
    <xdr:pic>
      <xdr:nvPicPr>
        <xdr:cNvPr id="1946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523875"/>
          <a:ext cx="8382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257175</xdr:colOff>
      <xdr:row>0</xdr:row>
      <xdr:rowOff>142875</xdr:rowOff>
    </xdr:from>
    <xdr:to>
      <xdr:col>1</xdr:col>
      <xdr:colOff>476250</xdr:colOff>
      <xdr:row>2</xdr:row>
      <xdr:rowOff>161925</xdr:rowOff>
    </xdr:to>
    <xdr:pic>
      <xdr:nvPicPr>
        <xdr:cNvPr id="986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7239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986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746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1747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1401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401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1352550</xdr:colOff>
      <xdr:row>0</xdr:row>
      <xdr:rowOff>0</xdr:rowOff>
    </xdr:from>
    <xdr:to>
      <xdr:col>3</xdr:col>
      <xdr:colOff>85725</xdr:colOff>
      <xdr:row>2</xdr:row>
      <xdr:rowOff>228600</xdr:rowOff>
    </xdr:to>
    <xdr:pic>
      <xdr:nvPicPr>
        <xdr:cNvPr id="1401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8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5"/>
  <sheetViews>
    <sheetView workbookViewId="0">
      <selection activeCell="H9" sqref="H9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2.8554687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20.570312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273"/>
      <c r="B1" s="273"/>
      <c r="C1" s="267" t="s">
        <v>22</v>
      </c>
      <c r="D1" s="267"/>
      <c r="E1" s="267"/>
      <c r="F1" s="267"/>
      <c r="G1" s="267"/>
      <c r="H1" s="267"/>
      <c r="I1" s="267"/>
      <c r="J1" s="267"/>
      <c r="K1" s="273"/>
    </row>
    <row r="2" spans="1:12" ht="12.75" customHeight="1" x14ac:dyDescent="0.2">
      <c r="A2" s="273"/>
      <c r="B2" s="273"/>
      <c r="C2" s="3"/>
      <c r="D2" s="3"/>
      <c r="G2" s="3"/>
      <c r="K2" s="273"/>
    </row>
    <row r="3" spans="1:12" ht="20.25" customHeight="1" x14ac:dyDescent="0.2">
      <c r="A3" s="273"/>
      <c r="B3" s="273"/>
      <c r="K3" s="273"/>
    </row>
    <row r="4" spans="1:12" ht="12.75" customHeight="1" thickBot="1" x14ac:dyDescent="0.25">
      <c r="C4" s="3" t="s">
        <v>2</v>
      </c>
      <c r="D4" s="33" t="s">
        <v>306</v>
      </c>
      <c r="F4" s="3" t="s">
        <v>23</v>
      </c>
      <c r="G4" s="33">
        <v>2012</v>
      </c>
      <c r="K4" s="273"/>
    </row>
    <row r="5" spans="1:12" ht="12.75" customHeight="1" thickTop="1" thickBot="1" x14ac:dyDescent="0.25">
      <c r="C5" s="3"/>
      <c r="D5" s="32"/>
      <c r="F5" s="3"/>
      <c r="G5" s="32"/>
      <c r="K5" s="34"/>
    </row>
    <row r="6" spans="1:12" s="6" customFormat="1" ht="24.75" customHeight="1" thickTop="1" x14ac:dyDescent="0.2">
      <c r="A6" s="276" t="s">
        <v>5</v>
      </c>
      <c r="B6" s="270" t="s">
        <v>69</v>
      </c>
      <c r="C6" s="270" t="s">
        <v>53</v>
      </c>
      <c r="D6" s="270" t="s">
        <v>3</v>
      </c>
      <c r="E6" s="270" t="s">
        <v>7</v>
      </c>
      <c r="F6" s="270" t="s">
        <v>8</v>
      </c>
      <c r="G6" s="270" t="s">
        <v>6</v>
      </c>
      <c r="H6" s="270" t="s">
        <v>4</v>
      </c>
      <c r="I6" s="274" t="s">
        <v>17</v>
      </c>
      <c r="J6" s="283" t="s">
        <v>13</v>
      </c>
      <c r="K6" s="268" t="s">
        <v>1</v>
      </c>
    </row>
    <row r="7" spans="1:12" s="6" customFormat="1" ht="24.75" customHeight="1" x14ac:dyDescent="0.2">
      <c r="A7" s="277"/>
      <c r="B7" s="272"/>
      <c r="C7" s="271"/>
      <c r="D7" s="272"/>
      <c r="E7" s="271"/>
      <c r="F7" s="272"/>
      <c r="G7" s="272"/>
      <c r="H7" s="271"/>
      <c r="I7" s="275"/>
      <c r="J7" s="284"/>
      <c r="K7" s="269"/>
    </row>
    <row r="8" spans="1:12" s="6" customFormat="1" ht="67.5" x14ac:dyDescent="0.2">
      <c r="A8" s="26" t="s">
        <v>55</v>
      </c>
      <c r="B8" s="27" t="s">
        <v>9</v>
      </c>
      <c r="C8" s="27" t="s">
        <v>54</v>
      </c>
      <c r="D8" s="28" t="s">
        <v>59</v>
      </c>
      <c r="E8" s="18">
        <v>6</v>
      </c>
      <c r="F8" s="18">
        <v>10</v>
      </c>
      <c r="G8" s="27">
        <v>10</v>
      </c>
      <c r="H8" s="17">
        <v>0</v>
      </c>
      <c r="I8" s="44" t="s">
        <v>299</v>
      </c>
      <c r="J8" s="43" t="s">
        <v>16</v>
      </c>
      <c r="K8" s="37" t="s">
        <v>58</v>
      </c>
    </row>
    <row r="9" spans="1:12" s="6" customFormat="1" ht="112.5" x14ac:dyDescent="0.2">
      <c r="A9" s="26" t="s">
        <v>60</v>
      </c>
      <c r="B9" s="27" t="s">
        <v>9</v>
      </c>
      <c r="C9" s="27" t="s">
        <v>61</v>
      </c>
      <c r="D9" s="28" t="s">
        <v>302</v>
      </c>
      <c r="E9" s="18">
        <v>1</v>
      </c>
      <c r="F9" s="18">
        <v>9</v>
      </c>
      <c r="G9" s="27">
        <v>114</v>
      </c>
      <c r="H9" s="17">
        <v>106500000</v>
      </c>
      <c r="I9" s="45" t="s">
        <v>18</v>
      </c>
      <c r="J9" s="176" t="s">
        <v>312</v>
      </c>
      <c r="K9" s="37" t="s">
        <v>48</v>
      </c>
      <c r="L9" s="31"/>
    </row>
    <row r="10" spans="1:12" s="6" customFormat="1" ht="45" x14ac:dyDescent="0.2">
      <c r="A10" s="26" t="s">
        <v>65</v>
      </c>
      <c r="B10" s="27" t="s">
        <v>10</v>
      </c>
      <c r="C10" s="27" t="s">
        <v>66</v>
      </c>
      <c r="D10" s="28" t="s">
        <v>303</v>
      </c>
      <c r="E10" s="18">
        <v>6</v>
      </c>
      <c r="F10" s="18">
        <v>11</v>
      </c>
      <c r="G10" s="27">
        <v>6</v>
      </c>
      <c r="H10" s="17">
        <v>0</v>
      </c>
      <c r="I10" s="44" t="s">
        <v>299</v>
      </c>
      <c r="J10" s="281" t="s">
        <v>16</v>
      </c>
      <c r="K10" s="37" t="s">
        <v>308</v>
      </c>
    </row>
    <row r="11" spans="1:12" s="6" customFormat="1" ht="56.25" x14ac:dyDescent="0.2">
      <c r="A11" s="26" t="s">
        <v>289</v>
      </c>
      <c r="B11" s="27" t="s">
        <v>10</v>
      </c>
      <c r="C11" s="27" t="s">
        <v>290</v>
      </c>
      <c r="D11" s="28" t="s">
        <v>430</v>
      </c>
      <c r="E11" s="175">
        <v>6</v>
      </c>
      <c r="F11" s="18">
        <v>11</v>
      </c>
      <c r="G11" s="27">
        <v>2</v>
      </c>
      <c r="H11" s="17">
        <v>0</v>
      </c>
      <c r="I11" s="44" t="s">
        <v>18</v>
      </c>
      <c r="J11" s="281"/>
      <c r="K11" s="37" t="s">
        <v>309</v>
      </c>
    </row>
    <row r="12" spans="1:12" s="6" customFormat="1" ht="56.25" x14ac:dyDescent="0.2">
      <c r="A12" s="26" t="s">
        <v>45</v>
      </c>
      <c r="B12" s="27" t="s">
        <v>10</v>
      </c>
      <c r="C12" s="27" t="s">
        <v>46</v>
      </c>
      <c r="D12" s="28" t="s">
        <v>304</v>
      </c>
      <c r="E12" s="18">
        <v>1</v>
      </c>
      <c r="F12" s="18" t="s">
        <v>16</v>
      </c>
      <c r="G12" s="27" t="s">
        <v>301</v>
      </c>
      <c r="H12" s="17">
        <v>0</v>
      </c>
      <c r="I12" s="44" t="s">
        <v>299</v>
      </c>
      <c r="J12" s="281"/>
      <c r="K12" s="37" t="s">
        <v>310</v>
      </c>
    </row>
    <row r="13" spans="1:12" s="6" customFormat="1" ht="33.75" x14ac:dyDescent="0.2">
      <c r="A13" s="220" t="s">
        <v>426</v>
      </c>
      <c r="B13" s="221" t="s">
        <v>10</v>
      </c>
      <c r="C13" s="221" t="s">
        <v>425</v>
      </c>
      <c r="D13" s="222" t="s">
        <v>427</v>
      </c>
      <c r="E13" s="223"/>
      <c r="F13" s="223"/>
      <c r="G13" s="221" t="s">
        <v>429</v>
      </c>
      <c r="H13" s="228"/>
      <c r="I13" s="227" t="s">
        <v>300</v>
      </c>
      <c r="J13" s="281"/>
      <c r="K13" s="219"/>
    </row>
    <row r="14" spans="1:12" s="6" customFormat="1" ht="40.5" customHeight="1" x14ac:dyDescent="0.2">
      <c r="A14" s="220" t="s">
        <v>15</v>
      </c>
      <c r="B14" s="221" t="s">
        <v>10</v>
      </c>
      <c r="C14" s="221" t="s">
        <v>14</v>
      </c>
      <c r="D14" s="222" t="s">
        <v>424</v>
      </c>
      <c r="E14" s="223">
        <v>6</v>
      </c>
      <c r="F14" s="224">
        <v>11</v>
      </c>
      <c r="G14" s="225" t="s">
        <v>428</v>
      </c>
      <c r="H14" s="226">
        <v>0</v>
      </c>
      <c r="I14" s="227" t="s">
        <v>300</v>
      </c>
      <c r="J14" s="281"/>
      <c r="K14" s="278" t="s">
        <v>311</v>
      </c>
    </row>
    <row r="15" spans="1:12" s="6" customFormat="1" ht="33.75" x14ac:dyDescent="0.2">
      <c r="A15" s="19" t="s">
        <v>11</v>
      </c>
      <c r="B15" s="20" t="s">
        <v>10</v>
      </c>
      <c r="C15" s="20" t="s">
        <v>133</v>
      </c>
      <c r="D15" s="21" t="s">
        <v>135</v>
      </c>
      <c r="E15" s="22">
        <v>6</v>
      </c>
      <c r="F15" s="22">
        <v>9</v>
      </c>
      <c r="G15" s="20" t="s">
        <v>416</v>
      </c>
      <c r="H15" s="23">
        <v>0</v>
      </c>
      <c r="I15" s="44" t="s">
        <v>57</v>
      </c>
      <c r="J15" s="281"/>
      <c r="K15" s="279"/>
    </row>
    <row r="16" spans="1:12" s="6" customFormat="1" ht="56.25" x14ac:dyDescent="0.2">
      <c r="A16" s="19" t="s">
        <v>131</v>
      </c>
      <c r="B16" s="20" t="s">
        <v>10</v>
      </c>
      <c r="C16" s="20" t="s">
        <v>134</v>
      </c>
      <c r="D16" s="21" t="s">
        <v>132</v>
      </c>
      <c r="E16" s="22">
        <v>6</v>
      </c>
      <c r="F16" s="18" t="s">
        <v>16</v>
      </c>
      <c r="G16" s="27" t="s">
        <v>305</v>
      </c>
      <c r="H16" s="17">
        <v>0</v>
      </c>
      <c r="I16" s="44" t="s">
        <v>64</v>
      </c>
      <c r="J16" s="281"/>
      <c r="K16" s="280"/>
    </row>
    <row r="17" spans="1:23" s="7" customFormat="1" ht="33.75" x14ac:dyDescent="0.2">
      <c r="A17" s="26" t="s">
        <v>21</v>
      </c>
      <c r="B17" s="27" t="s">
        <v>21</v>
      </c>
      <c r="C17" s="27" t="s">
        <v>19</v>
      </c>
      <c r="D17" s="28" t="s">
        <v>20</v>
      </c>
      <c r="E17" s="18" t="s">
        <v>16</v>
      </c>
      <c r="F17" s="18" t="s">
        <v>16</v>
      </c>
      <c r="G17" s="27">
        <v>114</v>
      </c>
      <c r="H17" s="17">
        <f>+G17*560000</f>
        <v>63840000</v>
      </c>
      <c r="I17" s="44" t="s">
        <v>307</v>
      </c>
      <c r="J17" s="282"/>
      <c r="K17" s="37" t="s">
        <v>16</v>
      </c>
    </row>
    <row r="18" spans="1:23" s="1" customFormat="1" ht="34.5" thickBot="1" x14ac:dyDescent="0.25">
      <c r="A18" s="229" t="s">
        <v>431</v>
      </c>
      <c r="B18" s="230" t="s">
        <v>432</v>
      </c>
      <c r="C18" s="231" t="s">
        <v>433</v>
      </c>
      <c r="D18" s="232" t="s">
        <v>434</v>
      </c>
      <c r="E18" s="233" t="s">
        <v>435</v>
      </c>
      <c r="F18" s="234"/>
      <c r="G18" s="235"/>
      <c r="H18" s="236"/>
      <c r="I18" s="264"/>
      <c r="J18" s="265"/>
      <c r="K18" s="266"/>
    </row>
    <row r="19" spans="1:23" s="1" customFormat="1" ht="25.5" customHeight="1" thickTop="1" thickBot="1" x14ac:dyDescent="0.25">
      <c r="A19" s="172" t="s">
        <v>0</v>
      </c>
      <c r="B19" s="173"/>
      <c r="C19" s="173"/>
      <c r="D19" s="173"/>
      <c r="E19" s="173"/>
      <c r="F19" s="173"/>
      <c r="G19" s="24">
        <f>SUM(G10:G16)</f>
        <v>8</v>
      </c>
      <c r="H19" s="25">
        <f>SUM(H9:H18)</f>
        <v>170340000</v>
      </c>
      <c r="I19" s="259"/>
      <c r="J19" s="260"/>
      <c r="K19" s="261"/>
      <c r="L19" s="9"/>
      <c r="M19" s="9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s="1" customFormat="1" ht="25.5" customHeight="1" thickTop="1" x14ac:dyDescent="0.2">
      <c r="F20" s="8"/>
      <c r="G20" s="8"/>
      <c r="H20" s="12"/>
      <c r="I20" s="12"/>
      <c r="J20" s="9"/>
      <c r="K20" s="9"/>
      <c r="L20" s="15"/>
      <c r="M20" s="1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s="1" customFormat="1" ht="29.25" customHeight="1" x14ac:dyDescent="0.2">
      <c r="A21" s="262" t="s">
        <v>436</v>
      </c>
      <c r="B21" s="263"/>
      <c r="C21" s="263"/>
      <c r="D21" s="263"/>
      <c r="E21" s="8"/>
      <c r="F21" s="13"/>
      <c r="G21" s="11"/>
      <c r="H21" s="16"/>
      <c r="I21" s="16"/>
      <c r="J21" s="15"/>
      <c r="K21" s="15"/>
      <c r="L21" s="15"/>
      <c r="M21" s="1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s="1" customFormat="1" ht="19.5" customHeight="1" x14ac:dyDescent="0.2">
      <c r="C22" s="11"/>
      <c r="D22" s="11"/>
      <c r="E22" s="35"/>
      <c r="F22" s="13"/>
      <c r="G22" s="11"/>
      <c r="H22" s="16"/>
      <c r="I22" s="16"/>
      <c r="J22" s="15"/>
      <c r="K22" s="15"/>
      <c r="L22" s="10"/>
      <c r="M22" s="10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12.75" x14ac:dyDescent="0.2">
      <c r="C23" s="11"/>
      <c r="D23" s="11"/>
      <c r="E23" s="13"/>
      <c r="F23" s="14"/>
      <c r="G23" s="11"/>
      <c r="H23" s="16"/>
      <c r="I23" s="16"/>
      <c r="J23" s="10"/>
      <c r="K23" s="10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12.75" x14ac:dyDescent="0.2">
      <c r="A24" s="1"/>
      <c r="B24" s="1"/>
      <c r="C24" s="11"/>
      <c r="D24" s="11"/>
      <c r="E24" s="14"/>
      <c r="F24" s="1"/>
      <c r="G24" s="1"/>
      <c r="H24" s="1"/>
      <c r="I24" s="1"/>
      <c r="J24" s="4"/>
      <c r="K24" s="5"/>
    </row>
    <row r="25" spans="1:23" x14ac:dyDescent="0.2">
      <c r="A25" s="1"/>
      <c r="B25" s="1"/>
      <c r="C25" s="1"/>
      <c r="D25" s="1"/>
      <c r="E25" s="1"/>
      <c r="H25" s="36"/>
    </row>
  </sheetData>
  <mergeCells count="19">
    <mergeCell ref="F6:F7"/>
    <mergeCell ref="I6:I7"/>
    <mergeCell ref="A6:A7"/>
    <mergeCell ref="G6:G7"/>
    <mergeCell ref="A1:B3"/>
    <mergeCell ref="K14:K16"/>
    <mergeCell ref="J10:J17"/>
    <mergeCell ref="B6:B7"/>
    <mergeCell ref="J6:J7"/>
    <mergeCell ref="I19:K19"/>
    <mergeCell ref="A21:D21"/>
    <mergeCell ref="I18:K18"/>
    <mergeCell ref="C1:J1"/>
    <mergeCell ref="K6:K7"/>
    <mergeCell ref="H6:H7"/>
    <mergeCell ref="C6:C7"/>
    <mergeCell ref="D6:D7"/>
    <mergeCell ref="K1:K4"/>
    <mergeCell ref="E6:E7"/>
  </mergeCells>
  <phoneticPr fontId="14" type="noConversion"/>
  <printOptions horizontalCentered="1" verticalCentered="1"/>
  <pageMargins left="1.5354330708661419" right="0.55118110236220474" top="0.18" bottom="0.23" header="0.21" footer="0.19"/>
  <pageSetup paperSize="5" scale="75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O12"/>
  <sheetViews>
    <sheetView workbookViewId="0">
      <selection activeCell="L30" sqref="L30"/>
    </sheetView>
  </sheetViews>
  <sheetFormatPr baseColWidth="10" defaultRowHeight="12.75" x14ac:dyDescent="0.2"/>
  <cols>
    <col min="1" max="1" width="6.28515625" customWidth="1"/>
    <col min="4" max="4" width="18.7109375" customWidth="1"/>
    <col min="5" max="5" width="14.140625" customWidth="1"/>
    <col min="7" max="7" width="15.28515625" customWidth="1"/>
    <col min="8" max="8" width="16" customWidth="1"/>
    <col min="10" max="10" width="14" customWidth="1"/>
    <col min="11" max="11" width="14.140625" customWidth="1"/>
    <col min="12" max="12" width="13.7109375" customWidth="1"/>
    <col min="13" max="13" width="17.28515625" customWidth="1"/>
  </cols>
  <sheetData>
    <row r="3" spans="2:15" x14ac:dyDescent="0.2">
      <c r="B3" s="273"/>
      <c r="C3" s="273"/>
      <c r="D3" s="267" t="s">
        <v>22</v>
      </c>
      <c r="E3" s="267"/>
      <c r="F3" s="267"/>
      <c r="G3" s="267"/>
      <c r="H3" s="267"/>
      <c r="I3" s="267"/>
      <c r="J3" s="267"/>
      <c r="K3" s="267"/>
      <c r="L3" s="273"/>
      <c r="M3" s="2"/>
    </row>
    <row r="4" spans="2:15" x14ac:dyDescent="0.2">
      <c r="B4" s="273"/>
      <c r="C4" s="273"/>
      <c r="D4" s="3"/>
      <c r="E4" s="3"/>
      <c r="F4" s="2"/>
      <c r="G4" s="2"/>
      <c r="H4" s="3"/>
      <c r="I4" s="2"/>
      <c r="J4" s="2"/>
      <c r="K4" s="2"/>
      <c r="L4" s="273"/>
      <c r="M4" s="2"/>
    </row>
    <row r="5" spans="2:15" x14ac:dyDescent="0.2">
      <c r="B5" s="273"/>
      <c r="C5" s="273"/>
      <c r="D5" s="2"/>
      <c r="E5" s="2"/>
      <c r="F5" s="2"/>
      <c r="G5" s="2"/>
      <c r="H5" s="2"/>
      <c r="I5" s="2"/>
      <c r="J5" s="2"/>
      <c r="K5" s="2"/>
      <c r="L5" s="273"/>
      <c r="M5" s="2"/>
    </row>
    <row r="6" spans="2:15" ht="13.5" thickBot="1" x14ac:dyDescent="0.25">
      <c r="B6" s="2"/>
      <c r="C6" s="2"/>
      <c r="D6" s="3" t="s">
        <v>2</v>
      </c>
      <c r="E6" s="291" t="s">
        <v>306</v>
      </c>
      <c r="F6" s="292"/>
      <c r="G6" s="3" t="s">
        <v>23</v>
      </c>
      <c r="H6" s="33">
        <v>2012</v>
      </c>
      <c r="I6" s="2"/>
      <c r="J6" s="2"/>
      <c r="K6" s="2"/>
      <c r="L6" s="273"/>
      <c r="M6" s="2"/>
    </row>
    <row r="7" spans="2:15" ht="13.5" thickTop="1" x14ac:dyDescent="0.2">
      <c r="B7" s="2"/>
      <c r="C7" s="2"/>
      <c r="D7" s="3"/>
      <c r="E7" s="32"/>
      <c r="F7" s="2"/>
      <c r="G7" s="3"/>
      <c r="H7" s="32"/>
      <c r="I7" s="2"/>
      <c r="J7" s="2"/>
      <c r="K7" s="2"/>
      <c r="L7" s="34"/>
      <c r="M7" s="2"/>
    </row>
    <row r="8" spans="2:15" ht="13.5" thickBot="1" x14ac:dyDescent="0.25">
      <c r="B8" s="2"/>
      <c r="C8" s="2"/>
      <c r="D8" s="3"/>
      <c r="E8" s="3"/>
      <c r="F8" s="2"/>
      <c r="G8" s="2"/>
      <c r="H8" s="3"/>
      <c r="I8" s="2"/>
      <c r="J8" s="2"/>
      <c r="K8" s="2"/>
      <c r="L8" s="2"/>
      <c r="M8" s="2"/>
    </row>
    <row r="9" spans="2:15" ht="13.5" thickTop="1" x14ac:dyDescent="0.2">
      <c r="B9" s="276" t="s">
        <v>5</v>
      </c>
      <c r="C9" s="270" t="s">
        <v>69</v>
      </c>
      <c r="D9" s="270" t="s">
        <v>53</v>
      </c>
      <c r="E9" s="270" t="s">
        <v>3</v>
      </c>
      <c r="F9" s="274" t="s">
        <v>24</v>
      </c>
      <c r="G9" s="270" t="s">
        <v>7</v>
      </c>
      <c r="H9" s="270" t="s">
        <v>8</v>
      </c>
      <c r="I9" s="270" t="s">
        <v>6</v>
      </c>
      <c r="J9" s="270" t="s">
        <v>4</v>
      </c>
      <c r="K9" s="274" t="s">
        <v>17</v>
      </c>
      <c r="L9" s="283" t="s">
        <v>13</v>
      </c>
      <c r="M9" s="268" t="s">
        <v>1</v>
      </c>
    </row>
    <row r="10" spans="2:15" ht="34.5" customHeight="1" thickBot="1" x14ac:dyDescent="0.25">
      <c r="B10" s="293"/>
      <c r="C10" s="288"/>
      <c r="D10" s="286"/>
      <c r="E10" s="288"/>
      <c r="F10" s="289"/>
      <c r="G10" s="286"/>
      <c r="H10" s="288"/>
      <c r="I10" s="288"/>
      <c r="J10" s="286"/>
      <c r="K10" s="289"/>
      <c r="L10" s="290"/>
      <c r="M10" s="285"/>
    </row>
    <row r="11" spans="2:15" ht="57.75" thickTop="1" thickBot="1" x14ac:dyDescent="0.25">
      <c r="B11" s="237" t="s">
        <v>431</v>
      </c>
      <c r="C11" s="238" t="s">
        <v>432</v>
      </c>
      <c r="D11" s="238" t="s">
        <v>433</v>
      </c>
      <c r="E11" s="239" t="s">
        <v>434</v>
      </c>
      <c r="F11" s="243" t="s">
        <v>435</v>
      </c>
      <c r="G11" s="240"/>
      <c r="H11" s="241"/>
      <c r="I11" s="242"/>
      <c r="J11" s="287"/>
      <c r="K11" s="287"/>
      <c r="L11" s="287"/>
      <c r="M11" s="245" t="s">
        <v>437</v>
      </c>
      <c r="N11" s="244"/>
      <c r="O11" s="244"/>
    </row>
    <row r="12" spans="2:15" ht="13.5" thickTop="1" x14ac:dyDescent="0.2"/>
  </sheetData>
  <mergeCells count="17">
    <mergeCell ref="E6:F6"/>
    <mergeCell ref="B3:C5"/>
    <mergeCell ref="D3:K3"/>
    <mergeCell ref="L3:L6"/>
    <mergeCell ref="B9:B10"/>
    <mergeCell ref="C9:C10"/>
    <mergeCell ref="D9:D10"/>
    <mergeCell ref="E9:E10"/>
    <mergeCell ref="F9:F10"/>
    <mergeCell ref="M9:M10"/>
    <mergeCell ref="G9:G10"/>
    <mergeCell ref="J11:L11"/>
    <mergeCell ref="I9:I10"/>
    <mergeCell ref="J9:J10"/>
    <mergeCell ref="K9:K10"/>
    <mergeCell ref="L9:L10"/>
    <mergeCell ref="H9:H10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G4" sqref="G4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73"/>
      <c r="B1" s="273"/>
      <c r="C1" s="267" t="s">
        <v>22</v>
      </c>
      <c r="D1" s="267"/>
      <c r="E1" s="267"/>
      <c r="F1" s="267"/>
      <c r="G1" s="267"/>
      <c r="H1" s="267"/>
      <c r="I1" s="267"/>
      <c r="J1" s="267"/>
      <c r="K1" s="273"/>
    </row>
    <row r="2" spans="1:24" ht="12.75" customHeight="1" x14ac:dyDescent="0.2">
      <c r="A2" s="273"/>
      <c r="B2" s="273"/>
      <c r="C2" s="3"/>
      <c r="D2" s="3"/>
      <c r="G2" s="3"/>
      <c r="K2" s="273"/>
    </row>
    <row r="3" spans="1:24" ht="20.25" customHeight="1" x14ac:dyDescent="0.2">
      <c r="A3" s="273"/>
      <c r="B3" s="273"/>
      <c r="K3" s="273"/>
    </row>
    <row r="4" spans="1:24" ht="12.75" customHeight="1" thickBot="1" x14ac:dyDescent="0.25">
      <c r="C4" s="3" t="s">
        <v>2</v>
      </c>
      <c r="D4" s="294" t="s">
        <v>306</v>
      </c>
      <c r="F4" s="3" t="s">
        <v>23</v>
      </c>
      <c r="G4" s="33">
        <v>2012</v>
      </c>
      <c r="K4" s="273"/>
    </row>
    <row r="5" spans="1:24" ht="12.75" customHeight="1" thickTop="1" thickBot="1" x14ac:dyDescent="0.25">
      <c r="C5" s="3"/>
      <c r="D5" s="295"/>
      <c r="F5" s="3"/>
      <c r="G5" s="32"/>
      <c r="K5" s="34"/>
    </row>
    <row r="6" spans="1:24" ht="12.75" customHeight="1" thickTop="1" thickBot="1" x14ac:dyDescent="0.25">
      <c r="C6" s="3"/>
      <c r="D6" s="3"/>
      <c r="G6" s="3"/>
    </row>
    <row r="7" spans="1:24" s="6" customFormat="1" ht="24.75" customHeight="1" thickTop="1" x14ac:dyDescent="0.2">
      <c r="A7" s="276" t="s">
        <v>5</v>
      </c>
      <c r="B7" s="270" t="s">
        <v>69</v>
      </c>
      <c r="C7" s="270" t="s">
        <v>53</v>
      </c>
      <c r="D7" s="270" t="s">
        <v>3</v>
      </c>
      <c r="E7" s="274" t="s">
        <v>24</v>
      </c>
      <c r="F7" s="270" t="s">
        <v>7</v>
      </c>
      <c r="G7" s="270" t="s">
        <v>8</v>
      </c>
      <c r="H7" s="270" t="s">
        <v>6</v>
      </c>
      <c r="I7" s="270" t="s">
        <v>4</v>
      </c>
      <c r="J7" s="274" t="s">
        <v>17</v>
      </c>
      <c r="K7" s="283" t="s">
        <v>13</v>
      </c>
      <c r="L7" s="268" t="s">
        <v>1</v>
      </c>
    </row>
    <row r="8" spans="1:24" s="6" customFormat="1" ht="24.75" customHeight="1" x14ac:dyDescent="0.2">
      <c r="A8" s="277"/>
      <c r="B8" s="272"/>
      <c r="C8" s="271"/>
      <c r="D8" s="272"/>
      <c r="E8" s="275"/>
      <c r="F8" s="271"/>
      <c r="G8" s="272"/>
      <c r="H8" s="272"/>
      <c r="I8" s="271"/>
      <c r="J8" s="275"/>
      <c r="K8" s="284"/>
      <c r="L8" s="269"/>
    </row>
    <row r="9" spans="1:24" s="6" customFormat="1" ht="101.25" x14ac:dyDescent="0.2">
      <c r="A9" s="26" t="s">
        <v>55</v>
      </c>
      <c r="B9" s="27" t="s">
        <v>9</v>
      </c>
      <c r="C9" s="27" t="s">
        <v>54</v>
      </c>
      <c r="D9" s="28" t="s">
        <v>56</v>
      </c>
      <c r="E9" s="21" t="s">
        <v>59</v>
      </c>
      <c r="F9" s="22">
        <v>6</v>
      </c>
      <c r="G9" s="22">
        <v>10</v>
      </c>
      <c r="H9" s="20">
        <v>10</v>
      </c>
      <c r="I9" s="23">
        <v>0</v>
      </c>
      <c r="J9" s="44" t="s">
        <v>299</v>
      </c>
      <c r="K9" s="43" t="s">
        <v>16</v>
      </c>
      <c r="L9" s="37" t="s">
        <v>63</v>
      </c>
    </row>
    <row r="10" spans="1:24" s="7" customFormat="1" ht="15.75" customHeight="1" thickBot="1" x14ac:dyDescent="0.25">
      <c r="A10" s="296" t="s">
        <v>0</v>
      </c>
      <c r="B10" s="297"/>
      <c r="C10" s="297"/>
      <c r="D10" s="297"/>
      <c r="E10" s="297"/>
      <c r="F10" s="297"/>
      <c r="G10" s="297"/>
      <c r="H10" s="24">
        <f>SUM(H9:H9)</f>
        <v>10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A10:G10"/>
    <mergeCell ref="H7:H8"/>
    <mergeCell ref="I7:I8"/>
    <mergeCell ref="J7:J8"/>
    <mergeCell ref="A7:A8"/>
    <mergeCell ref="B7:B8"/>
    <mergeCell ref="C7:C8"/>
    <mergeCell ref="A1:B3"/>
    <mergeCell ref="C1:J1"/>
    <mergeCell ref="K1:K4"/>
    <mergeCell ref="L7:L8"/>
    <mergeCell ref="G7:G8"/>
    <mergeCell ref="K7:K8"/>
    <mergeCell ref="D7:D8"/>
    <mergeCell ref="E7:E8"/>
    <mergeCell ref="F7:F8"/>
    <mergeCell ref="D4:D5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3"/>
  <sheetViews>
    <sheetView workbookViewId="0">
      <selection activeCell="I20" sqref="I20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73"/>
      <c r="B1" s="273"/>
      <c r="C1" s="267" t="s">
        <v>22</v>
      </c>
      <c r="D1" s="267"/>
      <c r="E1" s="267"/>
      <c r="F1" s="267"/>
      <c r="G1" s="267"/>
      <c r="H1" s="267"/>
      <c r="I1" s="267"/>
      <c r="J1" s="267"/>
      <c r="K1" s="273"/>
    </row>
    <row r="2" spans="1:24" ht="12.75" customHeight="1" x14ac:dyDescent="0.2">
      <c r="A2" s="273"/>
      <c r="B2" s="273"/>
      <c r="C2" s="3"/>
      <c r="D2" s="3"/>
      <c r="G2" s="3"/>
      <c r="K2" s="273"/>
    </row>
    <row r="3" spans="1:24" ht="20.25" customHeight="1" x14ac:dyDescent="0.2">
      <c r="A3" s="273"/>
      <c r="B3" s="273"/>
      <c r="K3" s="273"/>
    </row>
    <row r="4" spans="1:24" ht="12.75" customHeight="1" thickBot="1" x14ac:dyDescent="0.25">
      <c r="C4" s="3" t="s">
        <v>2</v>
      </c>
      <c r="D4" s="294" t="s">
        <v>306</v>
      </c>
      <c r="F4" s="3" t="s">
        <v>23</v>
      </c>
      <c r="G4" s="33">
        <v>2012</v>
      </c>
      <c r="K4" s="273"/>
    </row>
    <row r="5" spans="1:24" ht="12.75" customHeight="1" thickTop="1" thickBot="1" x14ac:dyDescent="0.25">
      <c r="C5" s="3"/>
      <c r="D5" s="295"/>
      <c r="F5" s="3"/>
      <c r="G5" s="32"/>
      <c r="K5" s="34"/>
    </row>
    <row r="6" spans="1:24" ht="12.75" customHeight="1" thickTop="1" thickBot="1" x14ac:dyDescent="0.25">
      <c r="C6" s="3"/>
      <c r="D6" s="3"/>
      <c r="G6" s="3"/>
    </row>
    <row r="7" spans="1:24" s="6" customFormat="1" ht="24.75" customHeight="1" thickTop="1" x14ac:dyDescent="0.2">
      <c r="A7" s="276" t="s">
        <v>5</v>
      </c>
      <c r="B7" s="270" t="s">
        <v>69</v>
      </c>
      <c r="C7" s="270" t="s">
        <v>53</v>
      </c>
      <c r="D7" s="270" t="s">
        <v>3</v>
      </c>
      <c r="E7" s="274" t="s">
        <v>24</v>
      </c>
      <c r="F7" s="270" t="s">
        <v>7</v>
      </c>
      <c r="G7" s="270" t="s">
        <v>8</v>
      </c>
      <c r="H7" s="270" t="s">
        <v>6</v>
      </c>
      <c r="I7" s="270" t="s">
        <v>4</v>
      </c>
      <c r="J7" s="274" t="s">
        <v>17</v>
      </c>
      <c r="K7" s="283" t="s">
        <v>13</v>
      </c>
      <c r="L7" s="268" t="s">
        <v>1</v>
      </c>
    </row>
    <row r="8" spans="1:24" s="6" customFormat="1" ht="24.75" customHeight="1" x14ac:dyDescent="0.2">
      <c r="A8" s="277"/>
      <c r="B8" s="272"/>
      <c r="C8" s="271"/>
      <c r="D8" s="272"/>
      <c r="E8" s="275"/>
      <c r="F8" s="271"/>
      <c r="G8" s="272"/>
      <c r="H8" s="272"/>
      <c r="I8" s="271"/>
      <c r="J8" s="275"/>
      <c r="K8" s="284"/>
      <c r="L8" s="269"/>
    </row>
    <row r="9" spans="1:24" s="6" customFormat="1" ht="45" x14ac:dyDescent="0.2">
      <c r="A9" s="298" t="s">
        <v>60</v>
      </c>
      <c r="B9" s="300" t="s">
        <v>9</v>
      </c>
      <c r="C9" s="300" t="s">
        <v>61</v>
      </c>
      <c r="D9" s="302" t="s">
        <v>62</v>
      </c>
      <c r="E9" s="21" t="s">
        <v>250</v>
      </c>
      <c r="F9" s="305">
        <v>1</v>
      </c>
      <c r="G9" s="305">
        <v>9</v>
      </c>
      <c r="H9" s="20">
        <v>100</v>
      </c>
      <c r="I9" s="23">
        <f>650000*H9</f>
        <v>65000000</v>
      </c>
      <c r="J9" s="44" t="s">
        <v>254</v>
      </c>
      <c r="K9" s="43" t="s">
        <v>252</v>
      </c>
      <c r="L9" s="303" t="s">
        <v>48</v>
      </c>
    </row>
    <row r="10" spans="1:24" s="6" customFormat="1" ht="56.25" x14ac:dyDescent="0.2">
      <c r="A10" s="299"/>
      <c r="B10" s="301"/>
      <c r="C10" s="301"/>
      <c r="D10" s="282"/>
      <c r="E10" s="21" t="s">
        <v>251</v>
      </c>
      <c r="F10" s="306"/>
      <c r="G10" s="306"/>
      <c r="H10" s="20">
        <v>24</v>
      </c>
      <c r="I10" s="23">
        <f>2000000*H10</f>
        <v>48000000</v>
      </c>
      <c r="J10" s="44" t="s">
        <v>255</v>
      </c>
      <c r="K10" s="43" t="s">
        <v>253</v>
      </c>
      <c r="L10" s="304"/>
    </row>
    <row r="11" spans="1:24" s="7" customFormat="1" ht="15.75" customHeight="1" thickBot="1" x14ac:dyDescent="0.25">
      <c r="A11" s="296" t="s">
        <v>0</v>
      </c>
      <c r="B11" s="297"/>
      <c r="C11" s="297"/>
      <c r="D11" s="297"/>
      <c r="E11" s="297"/>
      <c r="F11" s="297"/>
      <c r="G11" s="297"/>
      <c r="H11" s="24">
        <f>SUM(H9:H10)</f>
        <v>124</v>
      </c>
      <c r="I11" s="25">
        <f>SUM(I9:I10)</f>
        <v>113000000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5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ht="12" customHeight="1" x14ac:dyDescent="0.2">
      <c r="K17" s="1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1:24" ht="12" customHeight="1" x14ac:dyDescent="0.2">
      <c r="K18" s="15"/>
    </row>
    <row r="19" spans="11:24" ht="12" customHeight="1" x14ac:dyDescent="0.2">
      <c r="K19" s="15"/>
    </row>
    <row r="20" spans="11:24" ht="12" customHeight="1" x14ac:dyDescent="0.2">
      <c r="K20" s="15"/>
    </row>
    <row r="21" spans="11:24" ht="12" customHeight="1" x14ac:dyDescent="0.2">
      <c r="K21" s="15"/>
    </row>
    <row r="22" spans="11:24" ht="12" customHeight="1" x14ac:dyDescent="0.2">
      <c r="K22" s="15"/>
    </row>
    <row r="23" spans="11:24" ht="12" customHeight="1" x14ac:dyDescent="0.2">
      <c r="K23" s="15"/>
    </row>
  </sheetData>
  <mergeCells count="24">
    <mergeCell ref="L9:L10"/>
    <mergeCell ref="F9:F10"/>
    <mergeCell ref="G9:G10"/>
    <mergeCell ref="H7:H8"/>
    <mergeCell ref="I7:I8"/>
    <mergeCell ref="J7:J8"/>
    <mergeCell ref="K7:K8"/>
    <mergeCell ref="L7:L8"/>
    <mergeCell ref="A11:G11"/>
    <mergeCell ref="A9:A10"/>
    <mergeCell ref="B9:B10"/>
    <mergeCell ref="C9:C10"/>
    <mergeCell ref="D9:D10"/>
    <mergeCell ref="A7:A8"/>
    <mergeCell ref="B7:B8"/>
    <mergeCell ref="C7:C8"/>
    <mergeCell ref="D7:D8"/>
    <mergeCell ref="D4:D5"/>
    <mergeCell ref="A1:B3"/>
    <mergeCell ref="C1:J1"/>
    <mergeCell ref="K1:K4"/>
    <mergeCell ref="E7:E8"/>
    <mergeCell ref="F7:F8"/>
    <mergeCell ref="G7:G8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8"/>
  <sheetViews>
    <sheetView workbookViewId="0">
      <selection sqref="A1:L8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0.140625" style="2" customWidth="1"/>
    <col min="5" max="5" width="34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73"/>
      <c r="B1" s="273"/>
      <c r="C1" s="267" t="s">
        <v>22</v>
      </c>
      <c r="D1" s="267"/>
      <c r="E1" s="267"/>
      <c r="F1" s="267"/>
      <c r="G1" s="267"/>
      <c r="H1" s="267"/>
      <c r="I1" s="267"/>
      <c r="J1" s="267"/>
      <c r="K1" s="273"/>
    </row>
    <row r="2" spans="1:24" ht="12.75" customHeight="1" x14ac:dyDescent="0.2">
      <c r="A2" s="273"/>
      <c r="B2" s="273"/>
      <c r="C2" s="3"/>
      <c r="D2" s="3"/>
      <c r="G2" s="3"/>
      <c r="K2" s="273"/>
    </row>
    <row r="3" spans="1:24" ht="20.25" customHeight="1" x14ac:dyDescent="0.2">
      <c r="A3" s="273"/>
      <c r="B3" s="273"/>
      <c r="K3" s="273"/>
    </row>
    <row r="4" spans="1:24" ht="12.75" customHeight="1" thickBot="1" x14ac:dyDescent="0.25">
      <c r="C4" s="3" t="s">
        <v>2</v>
      </c>
      <c r="D4" s="33" t="s">
        <v>306</v>
      </c>
      <c r="F4" s="3" t="s">
        <v>23</v>
      </c>
      <c r="G4" s="33">
        <v>2012</v>
      </c>
      <c r="K4" s="273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76" t="s">
        <v>5</v>
      </c>
      <c r="B7" s="270" t="s">
        <v>69</v>
      </c>
      <c r="C7" s="270" t="s">
        <v>53</v>
      </c>
      <c r="D7" s="270" t="s">
        <v>3</v>
      </c>
      <c r="E7" s="274" t="s">
        <v>24</v>
      </c>
      <c r="F7" s="270" t="s">
        <v>7</v>
      </c>
      <c r="G7" s="270" t="s">
        <v>8</v>
      </c>
      <c r="H7" s="270" t="s">
        <v>6</v>
      </c>
      <c r="I7" s="270" t="s">
        <v>4</v>
      </c>
      <c r="J7" s="274" t="s">
        <v>17</v>
      </c>
      <c r="K7" s="283" t="s">
        <v>13</v>
      </c>
      <c r="L7" s="268" t="s">
        <v>1</v>
      </c>
    </row>
    <row r="8" spans="1:24" s="6" customFormat="1" ht="24.75" customHeight="1" x14ac:dyDescent="0.2">
      <c r="A8" s="277"/>
      <c r="B8" s="272"/>
      <c r="C8" s="271"/>
      <c r="D8" s="272"/>
      <c r="E8" s="275"/>
      <c r="F8" s="271"/>
      <c r="G8" s="272"/>
      <c r="H8" s="272"/>
      <c r="I8" s="271"/>
      <c r="J8" s="275"/>
      <c r="K8" s="284"/>
      <c r="L8" s="269"/>
    </row>
    <row r="9" spans="1:24" s="6" customFormat="1" ht="123.75" x14ac:dyDescent="0.2">
      <c r="A9" s="26" t="s">
        <v>65</v>
      </c>
      <c r="B9" s="300" t="s">
        <v>10</v>
      </c>
      <c r="C9" s="300" t="s">
        <v>66</v>
      </c>
      <c r="D9" s="28" t="s">
        <v>67</v>
      </c>
      <c r="E9" s="210" t="s">
        <v>273</v>
      </c>
      <c r="F9" s="22">
        <v>6</v>
      </c>
      <c r="G9" s="22">
        <v>11</v>
      </c>
      <c r="H9" s="209">
        <v>2</v>
      </c>
      <c r="I9" s="23">
        <v>0</v>
      </c>
      <c r="J9" s="44" t="s">
        <v>299</v>
      </c>
      <c r="K9" s="302" t="s">
        <v>16</v>
      </c>
      <c r="L9" s="37" t="s">
        <v>63</v>
      </c>
    </row>
    <row r="10" spans="1:24" s="6" customFormat="1" ht="123.75" x14ac:dyDescent="0.2">
      <c r="A10" s="26" t="s">
        <v>65</v>
      </c>
      <c r="B10" s="307"/>
      <c r="C10" s="307"/>
      <c r="D10" s="28" t="s">
        <v>67</v>
      </c>
      <c r="E10" s="210" t="s">
        <v>272</v>
      </c>
      <c r="F10" s="22">
        <v>6</v>
      </c>
      <c r="G10" s="22">
        <v>11</v>
      </c>
      <c r="H10" s="209">
        <v>3</v>
      </c>
      <c r="I10" s="23">
        <v>0</v>
      </c>
      <c r="J10" s="44" t="s">
        <v>299</v>
      </c>
      <c r="K10" s="281"/>
      <c r="L10" s="37" t="s">
        <v>63</v>
      </c>
    </row>
    <row r="11" spans="1:24" s="6" customFormat="1" ht="123.75" x14ac:dyDescent="0.2">
      <c r="A11" s="26" t="s">
        <v>65</v>
      </c>
      <c r="B11" s="301"/>
      <c r="C11" s="301"/>
      <c r="D11" s="28" t="s">
        <v>67</v>
      </c>
      <c r="E11" s="210" t="s">
        <v>274</v>
      </c>
      <c r="F11" s="22">
        <v>6</v>
      </c>
      <c r="G11" s="22">
        <v>11</v>
      </c>
      <c r="H11" s="209">
        <v>5</v>
      </c>
      <c r="I11" s="23">
        <v>0</v>
      </c>
      <c r="J11" s="44" t="s">
        <v>299</v>
      </c>
      <c r="K11" s="282"/>
      <c r="L11" s="37" t="s">
        <v>63</v>
      </c>
    </row>
    <row r="12" spans="1:24" s="7" customFormat="1" ht="15.75" customHeight="1" thickBot="1" x14ac:dyDescent="0.25">
      <c r="A12" s="296" t="s">
        <v>0</v>
      </c>
      <c r="B12" s="297"/>
      <c r="C12" s="297"/>
      <c r="D12" s="297"/>
      <c r="E12" s="297"/>
      <c r="F12" s="297"/>
      <c r="G12" s="297"/>
      <c r="H12" s="24">
        <f>SUM(H9:H11)</f>
        <v>10</v>
      </c>
      <c r="I12" s="25">
        <f>SUM(I9:I9)</f>
        <v>0</v>
      </c>
      <c r="J12" s="29"/>
      <c r="K12" s="29"/>
      <c r="L12" s="30"/>
    </row>
    <row r="13" spans="1:24" s="1" customFormat="1" ht="12.75" thickTop="1" x14ac:dyDescent="0.2"/>
    <row r="14" spans="1:24" s="1" customFormat="1" ht="25.5" customHeight="1" x14ac:dyDescent="0.2">
      <c r="C14" s="8"/>
      <c r="D14" s="8"/>
      <c r="E14" s="8"/>
      <c r="F14" s="8"/>
      <c r="G14" s="8"/>
      <c r="H14" s="8"/>
      <c r="I14" s="12"/>
      <c r="J14" s="12"/>
      <c r="K14" s="9"/>
      <c r="L14" s="9"/>
      <c r="M14" s="9"/>
      <c r="N14" s="9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25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3"/>
      <c r="G16" s="13"/>
      <c r="H16" s="11"/>
      <c r="I16" s="16"/>
      <c r="J16" s="16"/>
      <c r="K16" s="15"/>
      <c r="L16" s="15"/>
      <c r="M16" s="15"/>
      <c r="N16" s="1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3:24" s="1" customFormat="1" ht="19.5" customHeight="1" x14ac:dyDescent="0.2">
      <c r="C17" s="11"/>
      <c r="D17" s="11"/>
      <c r="E17" s="11"/>
      <c r="F17" s="14"/>
      <c r="G17" s="14"/>
      <c r="H17" s="11"/>
      <c r="I17" s="16"/>
      <c r="J17" s="16"/>
      <c r="K17" s="10"/>
      <c r="L17" s="10"/>
      <c r="M17" s="10"/>
      <c r="N17" s="10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x14ac:dyDescent="0.2">
      <c r="K18" s="4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</sheetData>
  <mergeCells count="19">
    <mergeCell ref="L7:L8"/>
    <mergeCell ref="A12:G12"/>
    <mergeCell ref="B9:B11"/>
    <mergeCell ref="C9:C11"/>
    <mergeCell ref="K9:K11"/>
    <mergeCell ref="H7:H8"/>
    <mergeCell ref="I7:I8"/>
    <mergeCell ref="J7:J8"/>
    <mergeCell ref="K7:K8"/>
    <mergeCell ref="A1:B3"/>
    <mergeCell ref="C1:J1"/>
    <mergeCell ref="K1:K4"/>
    <mergeCell ref="A7:A8"/>
    <mergeCell ref="B7:B8"/>
    <mergeCell ref="C7:C8"/>
    <mergeCell ref="D7:D8"/>
    <mergeCell ref="E7:E8"/>
    <mergeCell ref="F7:F8"/>
    <mergeCell ref="G7:G8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8"/>
  <sheetViews>
    <sheetView topLeftCell="C10" workbookViewId="0">
      <selection activeCell="E15" sqref="E15"/>
    </sheetView>
  </sheetViews>
  <sheetFormatPr baseColWidth="10" defaultColWidth="7.5703125" defaultRowHeight="12" x14ac:dyDescent="0.2"/>
  <cols>
    <col min="1" max="1" width="10" style="2" customWidth="1"/>
    <col min="2" max="2" width="8.85546875" style="2" customWidth="1"/>
    <col min="3" max="3" width="16.5703125" style="2" customWidth="1"/>
    <col min="4" max="4" width="16.42578125" style="2" customWidth="1"/>
    <col min="5" max="5" width="24.28515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6" style="2" customWidth="1"/>
    <col min="10" max="10" width="12.42578125" style="2" customWidth="1"/>
    <col min="11" max="11" width="20.5703125" style="2" customWidth="1"/>
    <col min="12" max="12" width="19.85546875" style="2" customWidth="1"/>
    <col min="13" max="13" width="14.7109375" style="2" customWidth="1"/>
    <col min="14" max="16384" width="7.5703125" style="2"/>
  </cols>
  <sheetData>
    <row r="1" spans="1:13" ht="33.75" customHeight="1" x14ac:dyDescent="0.2">
      <c r="A1" s="273"/>
      <c r="B1" s="273"/>
      <c r="C1" s="267" t="s">
        <v>22</v>
      </c>
      <c r="D1" s="267"/>
      <c r="E1" s="267"/>
      <c r="F1" s="267"/>
      <c r="G1" s="267"/>
      <c r="H1" s="267"/>
      <c r="I1" s="267"/>
      <c r="J1" s="267"/>
      <c r="K1" s="273"/>
    </row>
    <row r="2" spans="1:13" ht="12.75" customHeight="1" x14ac:dyDescent="0.2">
      <c r="A2" s="273"/>
      <c r="B2" s="273"/>
      <c r="C2" s="3"/>
      <c r="D2" s="3"/>
      <c r="G2" s="3"/>
      <c r="K2" s="273"/>
    </row>
    <row r="3" spans="1:13" ht="20.25" customHeight="1" x14ac:dyDescent="0.2">
      <c r="A3" s="273"/>
      <c r="B3" s="273"/>
      <c r="K3" s="273"/>
    </row>
    <row r="4" spans="1:13" ht="12.75" customHeight="1" thickBot="1" x14ac:dyDescent="0.25">
      <c r="C4" s="3" t="s">
        <v>2</v>
      </c>
      <c r="D4" s="294" t="s">
        <v>306</v>
      </c>
      <c r="F4" s="3" t="s">
        <v>23</v>
      </c>
      <c r="G4" s="33">
        <v>2012</v>
      </c>
      <c r="K4" s="273"/>
    </row>
    <row r="5" spans="1:13" ht="12.75" customHeight="1" thickTop="1" thickBot="1" x14ac:dyDescent="0.25">
      <c r="C5" s="3"/>
      <c r="D5" s="295"/>
      <c r="F5" s="3"/>
      <c r="G5" s="32"/>
      <c r="K5" s="34"/>
    </row>
    <row r="6" spans="1:13" ht="12.75" customHeight="1" thickTop="1" thickBot="1" x14ac:dyDescent="0.25">
      <c r="C6" s="3"/>
      <c r="D6" s="3"/>
      <c r="G6" s="3"/>
    </row>
    <row r="7" spans="1:13" s="6" customFormat="1" ht="24.75" customHeight="1" thickTop="1" x14ac:dyDescent="0.2">
      <c r="A7" s="276" t="s">
        <v>5</v>
      </c>
      <c r="B7" s="270" t="s">
        <v>69</v>
      </c>
      <c r="C7" s="270" t="s">
        <v>53</v>
      </c>
      <c r="D7" s="270" t="s">
        <v>3</v>
      </c>
      <c r="E7" s="274" t="s">
        <v>24</v>
      </c>
      <c r="F7" s="270" t="s">
        <v>7</v>
      </c>
      <c r="G7" s="270" t="s">
        <v>8</v>
      </c>
      <c r="H7" s="270" t="s">
        <v>6</v>
      </c>
      <c r="I7" s="311" t="s">
        <v>288</v>
      </c>
      <c r="J7" s="270" t="s">
        <v>4</v>
      </c>
      <c r="K7" s="274" t="s">
        <v>17</v>
      </c>
      <c r="L7" s="283" t="s">
        <v>13</v>
      </c>
      <c r="M7" s="268" t="s">
        <v>1</v>
      </c>
    </row>
    <row r="8" spans="1:13" s="6" customFormat="1" ht="24.75" customHeight="1" x14ac:dyDescent="0.2">
      <c r="A8" s="277"/>
      <c r="B8" s="272"/>
      <c r="C8" s="271"/>
      <c r="D8" s="272"/>
      <c r="E8" s="275"/>
      <c r="F8" s="271"/>
      <c r="G8" s="272"/>
      <c r="H8" s="272"/>
      <c r="I8" s="312"/>
      <c r="J8" s="271"/>
      <c r="K8" s="275"/>
      <c r="L8" s="284"/>
      <c r="M8" s="269"/>
    </row>
    <row r="9" spans="1:13" s="6" customFormat="1" ht="78.75" x14ac:dyDescent="0.2">
      <c r="A9" s="26" t="s">
        <v>45</v>
      </c>
      <c r="B9" s="300" t="s">
        <v>10</v>
      </c>
      <c r="C9" s="300" t="s">
        <v>46</v>
      </c>
      <c r="D9" s="28" t="s">
        <v>47</v>
      </c>
      <c r="E9" s="210" t="s">
        <v>256</v>
      </c>
      <c r="F9" s="22">
        <v>1</v>
      </c>
      <c r="G9" s="22">
        <v>10</v>
      </c>
      <c r="H9" s="20">
        <v>6</v>
      </c>
      <c r="I9" s="23">
        <v>0</v>
      </c>
      <c r="J9" s="23">
        <v>0</v>
      </c>
      <c r="K9" s="44" t="s">
        <v>299</v>
      </c>
      <c r="L9" s="302" t="s">
        <v>16</v>
      </c>
      <c r="M9" s="308" t="s">
        <v>298</v>
      </c>
    </row>
    <row r="10" spans="1:13" s="6" customFormat="1" ht="112.5" customHeight="1" x14ac:dyDescent="0.2">
      <c r="A10" s="26" t="s">
        <v>275</v>
      </c>
      <c r="B10" s="307"/>
      <c r="C10" s="307"/>
      <c r="D10" s="302" t="s">
        <v>276</v>
      </c>
      <c r="E10" s="210" t="s">
        <v>277</v>
      </c>
      <c r="F10" s="22">
        <v>1</v>
      </c>
      <c r="G10" s="22">
        <v>10</v>
      </c>
      <c r="H10" s="169">
        <v>3</v>
      </c>
      <c r="I10" s="170">
        <v>26495.89</v>
      </c>
      <c r="J10" s="171">
        <f t="shared" ref="J10:J15" si="0">I10*H10</f>
        <v>79487.67</v>
      </c>
      <c r="K10" s="174" t="s">
        <v>299</v>
      </c>
      <c r="L10" s="281"/>
      <c r="M10" s="309"/>
    </row>
    <row r="11" spans="1:13" s="6" customFormat="1" ht="56.25" customHeight="1" x14ac:dyDescent="0.2">
      <c r="A11" s="26" t="s">
        <v>280</v>
      </c>
      <c r="B11" s="307"/>
      <c r="C11" s="307"/>
      <c r="D11" s="281"/>
      <c r="E11" s="210" t="s">
        <v>281</v>
      </c>
      <c r="F11" s="22">
        <v>1</v>
      </c>
      <c r="G11" s="22">
        <v>10</v>
      </c>
      <c r="H11" s="169">
        <v>3</v>
      </c>
      <c r="I11" s="171">
        <v>0</v>
      </c>
      <c r="J11" s="171">
        <f t="shared" si="0"/>
        <v>0</v>
      </c>
      <c r="K11" s="174" t="s">
        <v>299</v>
      </c>
      <c r="L11" s="281"/>
      <c r="M11" s="309"/>
    </row>
    <row r="12" spans="1:13" s="6" customFormat="1" ht="56.25" customHeight="1" x14ac:dyDescent="0.2">
      <c r="A12" s="26" t="s">
        <v>278</v>
      </c>
      <c r="B12" s="307"/>
      <c r="C12" s="307"/>
      <c r="D12" s="281"/>
      <c r="E12" s="210" t="s">
        <v>279</v>
      </c>
      <c r="F12" s="22">
        <v>1</v>
      </c>
      <c r="G12" s="22">
        <v>10</v>
      </c>
      <c r="H12" s="169">
        <v>1</v>
      </c>
      <c r="I12" s="171">
        <v>15584.7</v>
      </c>
      <c r="J12" s="171">
        <f t="shared" si="0"/>
        <v>15584.7</v>
      </c>
      <c r="K12" s="174" t="s">
        <v>299</v>
      </c>
      <c r="L12" s="281"/>
      <c r="M12" s="309"/>
    </row>
    <row r="13" spans="1:13" s="6" customFormat="1" ht="56.25" customHeight="1" x14ac:dyDescent="0.2">
      <c r="A13" s="26" t="s">
        <v>282</v>
      </c>
      <c r="B13" s="307"/>
      <c r="C13" s="307"/>
      <c r="D13" s="281"/>
      <c r="E13" s="210" t="s">
        <v>283</v>
      </c>
      <c r="F13" s="22">
        <v>1</v>
      </c>
      <c r="G13" s="22">
        <v>10</v>
      </c>
      <c r="H13" s="169">
        <v>1</v>
      </c>
      <c r="I13" s="171">
        <v>0</v>
      </c>
      <c r="J13" s="171">
        <f t="shared" si="0"/>
        <v>0</v>
      </c>
      <c r="K13" s="174" t="s">
        <v>299</v>
      </c>
      <c r="L13" s="281"/>
      <c r="M13" s="309"/>
    </row>
    <row r="14" spans="1:13" s="6" customFormat="1" ht="56.25" customHeight="1" x14ac:dyDescent="0.2">
      <c r="A14" s="26" t="s">
        <v>284</v>
      </c>
      <c r="B14" s="307"/>
      <c r="C14" s="307"/>
      <c r="D14" s="281"/>
      <c r="E14" s="210" t="s">
        <v>285</v>
      </c>
      <c r="F14" s="22">
        <v>1</v>
      </c>
      <c r="G14" s="22">
        <v>10</v>
      </c>
      <c r="H14" s="169">
        <v>1</v>
      </c>
      <c r="I14" s="171">
        <v>0</v>
      </c>
      <c r="J14" s="171">
        <f t="shared" si="0"/>
        <v>0</v>
      </c>
      <c r="K14" s="174" t="s">
        <v>299</v>
      </c>
      <c r="L14" s="281"/>
      <c r="M14" s="309"/>
    </row>
    <row r="15" spans="1:13" s="6" customFormat="1" ht="56.25" customHeight="1" x14ac:dyDescent="0.2">
      <c r="A15" s="26" t="s">
        <v>286</v>
      </c>
      <c r="B15" s="301"/>
      <c r="C15" s="301"/>
      <c r="D15" s="282"/>
      <c r="E15" s="210" t="s">
        <v>287</v>
      </c>
      <c r="F15" s="22">
        <v>1</v>
      </c>
      <c r="G15" s="22">
        <v>10</v>
      </c>
      <c r="H15" s="169">
        <v>4</v>
      </c>
      <c r="I15" s="171">
        <v>0</v>
      </c>
      <c r="J15" s="171">
        <f t="shared" si="0"/>
        <v>0</v>
      </c>
      <c r="K15" s="174" t="s">
        <v>299</v>
      </c>
      <c r="L15" s="282"/>
      <c r="M15" s="310"/>
    </row>
    <row r="16" spans="1:13" s="7" customFormat="1" ht="15.75" customHeight="1" thickBot="1" x14ac:dyDescent="0.25">
      <c r="A16" s="296" t="s">
        <v>0</v>
      </c>
      <c r="B16" s="297"/>
      <c r="C16" s="297"/>
      <c r="D16" s="297"/>
      <c r="E16" s="297"/>
      <c r="F16" s="297"/>
      <c r="G16" s="297"/>
      <c r="H16" s="24">
        <f>SUM(H10:H15)</f>
        <v>13</v>
      </c>
      <c r="I16" s="25">
        <f>SUM(I9:I15)</f>
        <v>42080.59</v>
      </c>
      <c r="J16" s="29">
        <f>SUM(J9:J15)</f>
        <v>95072.37</v>
      </c>
      <c r="K16" s="29"/>
      <c r="L16" s="168"/>
      <c r="M16" s="30"/>
    </row>
    <row r="17" spans="3:24" s="1" customFormat="1" ht="25.5" customHeight="1" thickTop="1" x14ac:dyDescent="0.2">
      <c r="C17" s="8"/>
      <c r="D17" s="8"/>
      <c r="E17" s="8"/>
      <c r="F17" s="8"/>
      <c r="G17" s="8"/>
      <c r="H17" s="8"/>
      <c r="I17" s="12"/>
      <c r="J17" s="12"/>
      <c r="K17" s="9"/>
      <c r="L17" s="9"/>
      <c r="M17" s="9"/>
      <c r="N17" s="9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ht="25.5" customHeight="1" x14ac:dyDescent="0.2">
      <c r="C18" s="11"/>
      <c r="D18" s="11"/>
      <c r="E18" s="11"/>
      <c r="F18" s="13"/>
      <c r="G18" s="13"/>
      <c r="H18" s="11"/>
      <c r="I18" s="16"/>
      <c r="J18" s="16"/>
      <c r="K18" s="15"/>
      <c r="L18" s="15"/>
      <c r="M18" s="15"/>
      <c r="N18" s="1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3:24" s="1" customFormat="1" ht="19.5" customHeight="1" x14ac:dyDescent="0.2">
      <c r="C19" s="11"/>
      <c r="D19" s="11"/>
      <c r="E19" s="11"/>
      <c r="F19" s="13"/>
      <c r="G19" s="13"/>
      <c r="H19" s="11"/>
      <c r="I19" s="16"/>
      <c r="J19" s="16"/>
      <c r="K19" s="15"/>
      <c r="L19" s="15"/>
      <c r="M19" s="15"/>
      <c r="N19" s="1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3:24" s="1" customFormat="1" ht="19.5" customHeight="1" x14ac:dyDescent="0.2">
      <c r="C20" s="11"/>
      <c r="D20" s="11"/>
      <c r="E20" s="11"/>
      <c r="F20" s="14"/>
      <c r="G20" s="14"/>
      <c r="H20" s="11"/>
      <c r="I20" s="16"/>
      <c r="J20" s="16"/>
      <c r="K20" s="10"/>
      <c r="L20" s="10"/>
      <c r="M20" s="10"/>
      <c r="N20" s="10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3:24" s="1" customFormat="1" ht="12.75" x14ac:dyDescent="0.2">
      <c r="J21" s="16"/>
      <c r="K21" s="4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3:24" ht="12.75" x14ac:dyDescent="0.2">
      <c r="J22" s="16"/>
    </row>
    <row r="23" spans="3:24" ht="12.75" x14ac:dyDescent="0.2">
      <c r="J23" s="16"/>
    </row>
    <row r="24" spans="3:24" x14ac:dyDescent="0.2">
      <c r="J24" s="1"/>
    </row>
    <row r="42" spans="9:9" x14ac:dyDescent="0.2">
      <c r="I42" s="167"/>
    </row>
    <row r="43" spans="9:9" x14ac:dyDescent="0.2">
      <c r="I43" s="167"/>
    </row>
    <row r="44" spans="9:9" x14ac:dyDescent="0.2">
      <c r="I44" s="167"/>
    </row>
    <row r="45" spans="9:9" x14ac:dyDescent="0.2">
      <c r="I45" s="167"/>
    </row>
    <row r="46" spans="9:9" x14ac:dyDescent="0.2">
      <c r="I46" s="167"/>
    </row>
    <row r="47" spans="9:9" x14ac:dyDescent="0.2">
      <c r="I47" s="167"/>
    </row>
    <row r="48" spans="9:9" x14ac:dyDescent="0.2">
      <c r="I48" s="167"/>
    </row>
    <row r="49" spans="9:9" x14ac:dyDescent="0.2">
      <c r="I49" s="167"/>
    </row>
    <row r="50" spans="9:9" x14ac:dyDescent="0.2">
      <c r="I50" s="167"/>
    </row>
    <row r="51" spans="9:9" x14ac:dyDescent="0.2">
      <c r="I51" s="167"/>
    </row>
    <row r="52" spans="9:9" x14ac:dyDescent="0.2">
      <c r="I52" s="167"/>
    </row>
    <row r="53" spans="9:9" x14ac:dyDescent="0.2">
      <c r="I53" s="167"/>
    </row>
    <row r="54" spans="9:9" x14ac:dyDescent="0.2">
      <c r="I54" s="167"/>
    </row>
    <row r="55" spans="9:9" x14ac:dyDescent="0.2">
      <c r="I55" s="167"/>
    </row>
    <row r="56" spans="9:9" x14ac:dyDescent="0.2">
      <c r="I56" s="167"/>
    </row>
    <row r="57" spans="9:9" x14ac:dyDescent="0.2">
      <c r="I57" s="167"/>
    </row>
    <row r="58" spans="9:9" x14ac:dyDescent="0.2">
      <c r="I58" s="167"/>
    </row>
  </sheetData>
  <mergeCells count="23">
    <mergeCell ref="A1:B3"/>
    <mergeCell ref="C1:J1"/>
    <mergeCell ref="K1:K4"/>
    <mergeCell ref="A7:A8"/>
    <mergeCell ref="B7:B8"/>
    <mergeCell ref="C7:C8"/>
    <mergeCell ref="D7:D8"/>
    <mergeCell ref="A16:G16"/>
    <mergeCell ref="D4:D5"/>
    <mergeCell ref="J7:J8"/>
    <mergeCell ref="B9:B15"/>
    <mergeCell ref="C9:C15"/>
    <mergeCell ref="D10:D15"/>
    <mergeCell ref="E7:E8"/>
    <mergeCell ref="F7:F8"/>
    <mergeCell ref="M9:M15"/>
    <mergeCell ref="G7:G8"/>
    <mergeCell ref="L7:L8"/>
    <mergeCell ref="M7:M8"/>
    <mergeCell ref="L9:L15"/>
    <mergeCell ref="H7:H8"/>
    <mergeCell ref="I7:I8"/>
    <mergeCell ref="K7:K8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abSelected="1" workbookViewId="0">
      <selection activeCell="J19" sqref="J1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5703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73"/>
      <c r="B1" s="273"/>
      <c r="C1" s="267" t="s">
        <v>22</v>
      </c>
      <c r="D1" s="267"/>
      <c r="E1" s="267"/>
      <c r="F1" s="267"/>
      <c r="G1" s="267"/>
      <c r="H1" s="267"/>
      <c r="I1" s="267"/>
      <c r="J1" s="267"/>
      <c r="K1" s="273"/>
    </row>
    <row r="2" spans="1:24" ht="12.75" customHeight="1" x14ac:dyDescent="0.2">
      <c r="A2" s="273"/>
      <c r="B2" s="273"/>
      <c r="C2" s="3"/>
      <c r="D2" s="3"/>
      <c r="G2" s="3"/>
      <c r="K2" s="273"/>
    </row>
    <row r="3" spans="1:24" ht="20.25" customHeight="1" x14ac:dyDescent="0.2">
      <c r="A3" s="273"/>
      <c r="B3" s="273"/>
      <c r="K3" s="273"/>
    </row>
    <row r="4" spans="1:24" ht="12.75" customHeight="1" thickBot="1" x14ac:dyDescent="0.25">
      <c r="C4" s="3" t="s">
        <v>2</v>
      </c>
      <c r="D4" s="294" t="s">
        <v>306</v>
      </c>
      <c r="F4" s="3" t="s">
        <v>23</v>
      </c>
      <c r="G4" s="33">
        <v>2012</v>
      </c>
      <c r="K4" s="273"/>
    </row>
    <row r="5" spans="1:24" ht="12.75" customHeight="1" thickTop="1" thickBot="1" x14ac:dyDescent="0.25">
      <c r="C5" s="3"/>
      <c r="D5" s="295"/>
      <c r="F5" s="3"/>
      <c r="G5" s="32"/>
      <c r="K5" s="34"/>
    </row>
    <row r="6" spans="1:24" ht="12.75" customHeight="1" thickTop="1" thickBot="1" x14ac:dyDescent="0.25">
      <c r="C6" s="3"/>
      <c r="D6" s="3"/>
      <c r="G6" s="3"/>
    </row>
    <row r="7" spans="1:24" s="6" customFormat="1" ht="24.75" customHeight="1" thickTop="1" x14ac:dyDescent="0.2">
      <c r="A7" s="276" t="s">
        <v>5</v>
      </c>
      <c r="B7" s="270" t="s">
        <v>69</v>
      </c>
      <c r="C7" s="270" t="s">
        <v>53</v>
      </c>
      <c r="D7" s="270" t="s">
        <v>3</v>
      </c>
      <c r="E7" s="274" t="s">
        <v>24</v>
      </c>
      <c r="F7" s="270" t="s">
        <v>7</v>
      </c>
      <c r="G7" s="270" t="s">
        <v>8</v>
      </c>
      <c r="H7" s="270" t="s">
        <v>6</v>
      </c>
      <c r="I7" s="270" t="s">
        <v>4</v>
      </c>
      <c r="J7" s="274" t="s">
        <v>17</v>
      </c>
      <c r="K7" s="283" t="s">
        <v>13</v>
      </c>
      <c r="L7" s="268" t="s">
        <v>1</v>
      </c>
    </row>
    <row r="8" spans="1:24" s="6" customFormat="1" ht="24.75" customHeight="1" x14ac:dyDescent="0.2">
      <c r="A8" s="277"/>
      <c r="B8" s="272"/>
      <c r="C8" s="271"/>
      <c r="D8" s="272"/>
      <c r="E8" s="275"/>
      <c r="F8" s="271"/>
      <c r="G8" s="272"/>
      <c r="H8" s="272"/>
      <c r="I8" s="271"/>
      <c r="J8" s="275"/>
      <c r="K8" s="284"/>
      <c r="L8" s="269"/>
    </row>
    <row r="9" spans="1:24" s="6" customFormat="1" ht="90" x14ac:dyDescent="0.2">
      <c r="A9" s="26" t="s">
        <v>289</v>
      </c>
      <c r="B9" s="27" t="s">
        <v>10</v>
      </c>
      <c r="C9" s="27" t="s">
        <v>290</v>
      </c>
      <c r="D9" s="43" t="s">
        <v>291</v>
      </c>
      <c r="E9" s="210" t="s">
        <v>423</v>
      </c>
      <c r="F9" s="22">
        <v>6</v>
      </c>
      <c r="G9" s="22">
        <v>11</v>
      </c>
      <c r="H9" s="20">
        <v>2</v>
      </c>
      <c r="I9" s="23">
        <v>0</v>
      </c>
      <c r="J9" s="44" t="s">
        <v>299</v>
      </c>
      <c r="K9" s="246" t="s">
        <v>438</v>
      </c>
      <c r="L9" s="37" t="s">
        <v>298</v>
      </c>
    </row>
    <row r="10" spans="1:24" s="7" customFormat="1" ht="15.75" customHeight="1" thickBot="1" x14ac:dyDescent="0.25">
      <c r="A10" s="296" t="s">
        <v>0</v>
      </c>
      <c r="B10" s="297"/>
      <c r="C10" s="297"/>
      <c r="D10" s="297"/>
      <c r="E10" s="297"/>
      <c r="F10" s="297"/>
      <c r="G10" s="297"/>
      <c r="H10" s="24">
        <f>SUM(H9:H9)</f>
        <v>2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A10:G10"/>
    <mergeCell ref="G7:G8"/>
    <mergeCell ref="H7:H8"/>
    <mergeCell ref="I7:I8"/>
    <mergeCell ref="A7:A8"/>
    <mergeCell ref="B7:B8"/>
    <mergeCell ref="C7:C8"/>
    <mergeCell ref="D7:D8"/>
    <mergeCell ref="E7:E8"/>
    <mergeCell ref="J7:J8"/>
    <mergeCell ref="K7:K8"/>
    <mergeCell ref="F7:F8"/>
    <mergeCell ref="L7:L8"/>
    <mergeCell ref="D4:D5"/>
    <mergeCell ref="A1:B3"/>
    <mergeCell ref="C1:J1"/>
    <mergeCell ref="K1:K4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4:M13"/>
  <sheetViews>
    <sheetView topLeftCell="A4" workbookViewId="0">
      <selection activeCell="J26" sqref="J26"/>
    </sheetView>
  </sheetViews>
  <sheetFormatPr baseColWidth="10" defaultRowHeight="12.75" x14ac:dyDescent="0.2"/>
  <cols>
    <col min="1" max="1" width="7.28515625" customWidth="1"/>
    <col min="3" max="3" width="17.5703125" customWidth="1"/>
    <col min="4" max="4" width="15" customWidth="1"/>
    <col min="5" max="5" width="15.7109375" customWidth="1"/>
    <col min="6" max="6" width="14.28515625" customWidth="1"/>
    <col min="7" max="7" width="13.85546875" customWidth="1"/>
    <col min="8" max="8" width="17" customWidth="1"/>
    <col min="10" max="10" width="15.140625" customWidth="1"/>
    <col min="12" max="12" width="17.7109375" customWidth="1"/>
    <col min="13" max="13" width="16.42578125" customWidth="1"/>
  </cols>
  <sheetData>
    <row r="4" spans="2:13" x14ac:dyDescent="0.2">
      <c r="B4" s="273"/>
      <c r="C4" s="273"/>
      <c r="D4" s="267" t="s">
        <v>22</v>
      </c>
      <c r="E4" s="267"/>
      <c r="F4" s="267"/>
      <c r="G4" s="267"/>
      <c r="H4" s="267"/>
      <c r="I4" s="267"/>
      <c r="J4" s="267"/>
      <c r="K4" s="267"/>
      <c r="L4" s="273"/>
      <c r="M4" s="2"/>
    </row>
    <row r="5" spans="2:13" x14ac:dyDescent="0.2">
      <c r="B5" s="273"/>
      <c r="C5" s="273"/>
      <c r="D5" s="3"/>
      <c r="E5" s="3"/>
      <c r="F5" s="2"/>
      <c r="G5" s="2"/>
      <c r="H5" s="3"/>
      <c r="I5" s="2"/>
      <c r="J5" s="2"/>
      <c r="K5" s="2"/>
      <c r="L5" s="273"/>
      <c r="M5" s="2"/>
    </row>
    <row r="6" spans="2:13" x14ac:dyDescent="0.2">
      <c r="B6" s="273"/>
      <c r="C6" s="273"/>
      <c r="D6" s="2"/>
      <c r="E6" s="2"/>
      <c r="F6" s="2"/>
      <c r="G6" s="2"/>
      <c r="H6" s="2"/>
      <c r="I6" s="2"/>
      <c r="J6" s="2"/>
      <c r="K6" s="2"/>
      <c r="L6" s="273"/>
      <c r="M6" s="2"/>
    </row>
    <row r="7" spans="2:13" ht="13.5" thickBot="1" x14ac:dyDescent="0.25">
      <c r="B7" s="2"/>
      <c r="C7" s="2"/>
      <c r="D7" s="3" t="s">
        <v>2</v>
      </c>
      <c r="E7" s="294" t="s">
        <v>306</v>
      </c>
      <c r="F7" s="292"/>
      <c r="G7" s="3" t="s">
        <v>23</v>
      </c>
      <c r="H7" s="33">
        <v>2012</v>
      </c>
      <c r="I7" s="2"/>
      <c r="J7" s="2"/>
      <c r="K7" s="2"/>
      <c r="L7" s="273"/>
      <c r="M7" s="2"/>
    </row>
    <row r="8" spans="2:13" ht="13.5" thickTop="1" x14ac:dyDescent="0.2">
      <c r="B8" s="2"/>
      <c r="C8" s="2"/>
      <c r="D8" s="3"/>
      <c r="E8" s="294"/>
      <c r="F8" s="292"/>
      <c r="G8" s="3"/>
      <c r="H8" s="32"/>
      <c r="I8" s="2"/>
      <c r="J8" s="2"/>
      <c r="K8" s="2"/>
      <c r="L8" s="34"/>
      <c r="M8" s="2"/>
    </row>
    <row r="9" spans="2:13" ht="13.5" thickBot="1" x14ac:dyDescent="0.25"/>
    <row r="10" spans="2:13" ht="13.5" thickTop="1" x14ac:dyDescent="0.2">
      <c r="B10" s="276" t="s">
        <v>5</v>
      </c>
      <c r="C10" s="270" t="s">
        <v>69</v>
      </c>
      <c r="D10" s="270" t="s">
        <v>53</v>
      </c>
      <c r="E10" s="270" t="s">
        <v>3</v>
      </c>
      <c r="F10" s="274" t="s">
        <v>24</v>
      </c>
      <c r="G10" s="270" t="s">
        <v>7</v>
      </c>
      <c r="H10" s="270" t="s">
        <v>8</v>
      </c>
      <c r="I10" s="270" t="s">
        <v>6</v>
      </c>
      <c r="J10" s="270" t="s">
        <v>4</v>
      </c>
      <c r="K10" s="274" t="s">
        <v>17</v>
      </c>
      <c r="L10" s="283" t="s">
        <v>13</v>
      </c>
      <c r="M10" s="268" t="s">
        <v>1</v>
      </c>
    </row>
    <row r="11" spans="2:13" ht="33" customHeight="1" thickBot="1" x14ac:dyDescent="0.25">
      <c r="B11" s="293"/>
      <c r="C11" s="288"/>
      <c r="D11" s="286"/>
      <c r="E11" s="288"/>
      <c r="F11" s="289"/>
      <c r="G11" s="286"/>
      <c r="H11" s="288"/>
      <c r="I11" s="288"/>
      <c r="J11" s="286"/>
      <c r="K11" s="289"/>
      <c r="L11" s="290"/>
      <c r="M11" s="285"/>
    </row>
    <row r="12" spans="2:13" ht="51.75" customHeight="1" thickTop="1" thickBot="1" x14ac:dyDescent="0.25">
      <c r="B12" s="247" t="s">
        <v>426</v>
      </c>
      <c r="C12" s="248" t="s">
        <v>10</v>
      </c>
      <c r="D12" s="248" t="s">
        <v>425</v>
      </c>
      <c r="E12" s="249" t="s">
        <v>427</v>
      </c>
      <c r="F12" s="250"/>
      <c r="G12" s="250"/>
      <c r="H12" s="248" t="s">
        <v>439</v>
      </c>
      <c r="I12" s="242"/>
      <c r="J12" s="251" t="s">
        <v>300</v>
      </c>
      <c r="K12" s="252"/>
      <c r="L12" s="253"/>
      <c r="M12" s="254" t="s">
        <v>440</v>
      </c>
    </row>
    <row r="13" spans="2:13" ht="13.5" thickTop="1" x14ac:dyDescent="0.2"/>
  </sheetData>
  <mergeCells count="16">
    <mergeCell ref="B4:C6"/>
    <mergeCell ref="D4:K4"/>
    <mergeCell ref="L4:L7"/>
    <mergeCell ref="E7:F8"/>
    <mergeCell ref="B10:B11"/>
    <mergeCell ref="C10:C11"/>
    <mergeCell ref="D10:D11"/>
    <mergeCell ref="E10:E11"/>
    <mergeCell ref="F10:F11"/>
    <mergeCell ref="M10:M11"/>
    <mergeCell ref="G10:G11"/>
    <mergeCell ref="H10:H11"/>
    <mergeCell ref="I10:I11"/>
    <mergeCell ref="J10:J11"/>
    <mergeCell ref="K10:K11"/>
    <mergeCell ref="L10:L11"/>
  </mergeCells>
  <pageMargins left="0.7" right="0.7" top="0.75" bottom="0.75" header="0.3" footer="0.3"/>
  <drawing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8"/>
  <sheetViews>
    <sheetView workbookViewId="0">
      <selection activeCell="A7" sqref="A7:L10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5703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5.1406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73"/>
      <c r="B1" s="273"/>
      <c r="C1" s="267" t="s">
        <v>22</v>
      </c>
      <c r="D1" s="267"/>
      <c r="E1" s="267"/>
      <c r="F1" s="267"/>
      <c r="G1" s="267"/>
      <c r="H1" s="267"/>
      <c r="I1" s="267"/>
      <c r="J1" s="267"/>
      <c r="K1" s="273"/>
    </row>
    <row r="2" spans="1:24" ht="12.75" customHeight="1" x14ac:dyDescent="0.2">
      <c r="A2" s="273"/>
      <c r="B2" s="273"/>
      <c r="C2" s="3"/>
      <c r="D2" s="3"/>
      <c r="G2" s="3"/>
      <c r="K2" s="273"/>
    </row>
    <row r="3" spans="1:24" ht="20.25" customHeight="1" x14ac:dyDescent="0.2">
      <c r="A3" s="273"/>
      <c r="B3" s="273"/>
      <c r="K3" s="273"/>
    </row>
    <row r="4" spans="1:24" ht="12.75" customHeight="1" thickBot="1" x14ac:dyDescent="0.25">
      <c r="C4" s="3" t="s">
        <v>2</v>
      </c>
      <c r="D4" s="294" t="s">
        <v>306</v>
      </c>
      <c r="F4" s="3" t="s">
        <v>23</v>
      </c>
      <c r="G4" s="33">
        <v>2012</v>
      </c>
      <c r="K4" s="273"/>
    </row>
    <row r="5" spans="1:24" ht="12.75" customHeight="1" thickTop="1" thickBot="1" x14ac:dyDescent="0.25">
      <c r="C5" s="3"/>
      <c r="D5" s="295"/>
      <c r="F5" s="3"/>
      <c r="G5" s="32"/>
      <c r="K5" s="34"/>
    </row>
    <row r="6" spans="1:24" ht="12.75" customHeight="1" thickTop="1" thickBot="1" x14ac:dyDescent="0.25">
      <c r="C6" s="3"/>
      <c r="D6" s="3"/>
      <c r="G6" s="3"/>
    </row>
    <row r="7" spans="1:24" s="6" customFormat="1" ht="24.75" customHeight="1" thickTop="1" x14ac:dyDescent="0.2">
      <c r="A7" s="276" t="s">
        <v>5</v>
      </c>
      <c r="B7" s="270" t="s">
        <v>69</v>
      </c>
      <c r="C7" s="270" t="s">
        <v>53</v>
      </c>
      <c r="D7" s="270" t="s">
        <v>3</v>
      </c>
      <c r="E7" s="274" t="s">
        <v>24</v>
      </c>
      <c r="F7" s="270" t="s">
        <v>7</v>
      </c>
      <c r="G7" s="270" t="s">
        <v>8</v>
      </c>
      <c r="H7" s="270" t="s">
        <v>6</v>
      </c>
      <c r="I7" s="270" t="s">
        <v>4</v>
      </c>
      <c r="J7" s="274" t="s">
        <v>17</v>
      </c>
      <c r="K7" s="283" t="s">
        <v>13</v>
      </c>
      <c r="L7" s="268" t="s">
        <v>1</v>
      </c>
    </row>
    <row r="8" spans="1:24" s="6" customFormat="1" ht="24.75" customHeight="1" x14ac:dyDescent="0.2">
      <c r="A8" s="277"/>
      <c r="B8" s="272"/>
      <c r="C8" s="271"/>
      <c r="D8" s="272"/>
      <c r="E8" s="275"/>
      <c r="F8" s="271"/>
      <c r="G8" s="272"/>
      <c r="H8" s="272"/>
      <c r="I8" s="271"/>
      <c r="J8" s="275"/>
      <c r="K8" s="284"/>
      <c r="L8" s="269"/>
    </row>
    <row r="9" spans="1:24" s="6" customFormat="1" ht="24.75" customHeight="1" x14ac:dyDescent="0.2">
      <c r="A9" s="211"/>
      <c r="B9" s="212"/>
      <c r="C9" s="213"/>
      <c r="D9" s="212"/>
      <c r="E9" s="214"/>
      <c r="F9" s="215"/>
      <c r="G9" s="216"/>
      <c r="H9" s="216"/>
      <c r="I9" s="215"/>
      <c r="J9" s="214"/>
      <c r="K9" s="217"/>
      <c r="L9" s="218"/>
    </row>
    <row r="10" spans="1:24" s="6" customFormat="1" ht="24.75" customHeight="1" x14ac:dyDescent="0.2">
      <c r="A10" s="211"/>
      <c r="B10" s="212"/>
      <c r="C10" s="213"/>
      <c r="D10" s="212"/>
      <c r="E10" s="214"/>
      <c r="F10" s="215"/>
      <c r="G10" s="216"/>
      <c r="H10" s="216"/>
      <c r="I10" s="215"/>
      <c r="J10" s="214"/>
      <c r="K10" s="217"/>
      <c r="L10" s="218"/>
    </row>
    <row r="11" spans="1:24" s="6" customFormat="1" ht="67.5" x14ac:dyDescent="0.2">
      <c r="A11" s="26" t="s">
        <v>292</v>
      </c>
      <c r="B11" s="27" t="s">
        <v>10</v>
      </c>
      <c r="C11" s="27" t="s">
        <v>14</v>
      </c>
      <c r="D11" s="43" t="s">
        <v>68</v>
      </c>
      <c r="E11" s="210" t="s">
        <v>293</v>
      </c>
      <c r="F11" s="22">
        <v>6</v>
      </c>
      <c r="G11" s="22">
        <v>11</v>
      </c>
      <c r="H11" s="20">
        <v>3</v>
      </c>
      <c r="I11" s="23">
        <v>0</v>
      </c>
      <c r="J11" s="44" t="s">
        <v>300</v>
      </c>
      <c r="K11" s="43" t="s">
        <v>16</v>
      </c>
      <c r="L11" s="37" t="s">
        <v>297</v>
      </c>
    </row>
    <row r="12" spans="1:24" s="7" customFormat="1" ht="15.75" customHeight="1" thickBot="1" x14ac:dyDescent="0.25">
      <c r="A12" s="296" t="s">
        <v>0</v>
      </c>
      <c r="B12" s="297"/>
      <c r="C12" s="297"/>
      <c r="D12" s="297"/>
      <c r="E12" s="297"/>
      <c r="F12" s="297"/>
      <c r="G12" s="297"/>
      <c r="H12" s="24">
        <f>SUM(H11:H11)</f>
        <v>3</v>
      </c>
      <c r="I12" s="25">
        <f>SUM(I11:I11)</f>
        <v>0</v>
      </c>
      <c r="J12" s="29"/>
      <c r="K12" s="29"/>
      <c r="L12" s="30"/>
    </row>
    <row r="13" spans="1:24" s="1" customFormat="1" ht="12.75" thickTop="1" x14ac:dyDescent="0.2"/>
    <row r="14" spans="1:24" s="1" customFormat="1" ht="25.5" customHeight="1" x14ac:dyDescent="0.2">
      <c r="C14" s="8"/>
      <c r="D14" s="8"/>
      <c r="E14" s="8"/>
      <c r="F14" s="8"/>
      <c r="G14" s="8"/>
      <c r="H14" s="8"/>
      <c r="I14" s="12"/>
      <c r="J14" s="12"/>
      <c r="K14" s="9"/>
      <c r="L14" s="9"/>
      <c r="M14" s="9"/>
      <c r="N14" s="9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25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3"/>
      <c r="G16" s="13"/>
      <c r="H16" s="11"/>
      <c r="I16" s="16"/>
      <c r="J16" s="16"/>
      <c r="K16" s="15"/>
      <c r="L16" s="15"/>
      <c r="M16" s="15"/>
      <c r="N16" s="1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3:24" s="1" customFormat="1" ht="19.5" customHeight="1" x14ac:dyDescent="0.2">
      <c r="C17" s="11"/>
      <c r="D17" s="11"/>
      <c r="E17" s="11"/>
      <c r="F17" s="14"/>
      <c r="G17" s="14"/>
      <c r="H17" s="11"/>
      <c r="I17" s="16"/>
      <c r="J17" s="16"/>
      <c r="K17" s="10"/>
      <c r="L17" s="10"/>
      <c r="M17" s="10"/>
      <c r="N17" s="10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x14ac:dyDescent="0.2">
      <c r="K18" s="4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</sheetData>
  <mergeCells count="17">
    <mergeCell ref="A12:G12"/>
    <mergeCell ref="G7:G8"/>
    <mergeCell ref="H7:H8"/>
    <mergeCell ref="I7:I8"/>
    <mergeCell ref="A7:A8"/>
    <mergeCell ref="B7:B8"/>
    <mergeCell ref="C7:C8"/>
    <mergeCell ref="D7:D8"/>
    <mergeCell ref="E7:E8"/>
    <mergeCell ref="J7:J8"/>
    <mergeCell ref="K7:K8"/>
    <mergeCell ref="F7:F8"/>
    <mergeCell ref="L7:L8"/>
    <mergeCell ref="D4:D5"/>
    <mergeCell ref="A1:B3"/>
    <mergeCell ref="C1:J1"/>
    <mergeCell ref="K1:K4"/>
  </mergeCells>
  <phoneticPr fontId="35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0"/>
  <sheetViews>
    <sheetView topLeftCell="A37" zoomScaleNormal="100" workbookViewId="0">
      <selection activeCell="M16" sqref="M16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5.42578125" style="2" customWidth="1"/>
    <col min="14" max="16384" width="7.5703125" style="2"/>
  </cols>
  <sheetData>
    <row r="1" spans="1:14" ht="33.75" customHeight="1" x14ac:dyDescent="0.2">
      <c r="A1" s="273"/>
      <c r="B1" s="273"/>
      <c r="C1" s="267" t="s">
        <v>22</v>
      </c>
      <c r="D1" s="267"/>
      <c r="E1" s="267"/>
      <c r="F1" s="267"/>
      <c r="G1" s="267"/>
      <c r="H1" s="267"/>
      <c r="I1" s="267"/>
      <c r="J1" s="267"/>
      <c r="K1" s="267"/>
      <c r="L1" s="267"/>
    </row>
    <row r="2" spans="1:14" ht="12.75" customHeight="1" x14ac:dyDescent="0.2">
      <c r="A2" s="273"/>
      <c r="B2" s="273"/>
      <c r="C2" s="3"/>
      <c r="D2" s="3"/>
      <c r="E2" s="3"/>
      <c r="H2" s="3"/>
    </row>
    <row r="3" spans="1:14" ht="20.25" customHeight="1" x14ac:dyDescent="0.2">
      <c r="A3" s="273"/>
      <c r="B3" s="273"/>
    </row>
    <row r="4" spans="1:14" ht="20.25" customHeight="1" x14ac:dyDescent="0.2">
      <c r="A4" s="34"/>
      <c r="B4" s="34"/>
    </row>
    <row r="5" spans="1:14" ht="12.75" customHeight="1" thickBot="1" x14ac:dyDescent="0.25">
      <c r="C5" s="3" t="s">
        <v>2</v>
      </c>
      <c r="D5" s="33" t="s">
        <v>306</v>
      </c>
      <c r="E5" s="32"/>
      <c r="G5" s="1"/>
      <c r="H5" s="32"/>
    </row>
    <row r="6" spans="1:14" ht="12.75" customHeight="1" thickTop="1" x14ac:dyDescent="0.2">
      <c r="C6" s="3"/>
      <c r="D6" s="32"/>
      <c r="E6" s="32"/>
      <c r="G6" s="3"/>
      <c r="H6" s="32"/>
    </row>
    <row r="7" spans="1:14" ht="12.75" customHeight="1" thickBot="1" x14ac:dyDescent="0.25">
      <c r="C7" s="3" t="s">
        <v>23</v>
      </c>
      <c r="D7" s="54">
        <v>2012</v>
      </c>
      <c r="E7" s="32"/>
      <c r="G7" s="3"/>
      <c r="H7" s="32"/>
    </row>
    <row r="8" spans="1:14" ht="12.75" customHeight="1" thickTop="1" x14ac:dyDescent="0.2">
      <c r="C8" s="3"/>
      <c r="D8" s="53"/>
      <c r="E8" s="32"/>
      <c r="G8" s="3"/>
      <c r="H8" s="32"/>
    </row>
    <row r="9" spans="1:14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4" ht="12.75" customHeight="1" thickBot="1" x14ac:dyDescent="0.25">
      <c r="A10" s="3"/>
      <c r="C10" s="3"/>
      <c r="D10" s="3"/>
      <c r="E10" s="3"/>
      <c r="H10" s="3"/>
    </row>
    <row r="11" spans="1:14" s="1" customFormat="1" ht="68.25" customHeight="1" thickTop="1" thickBot="1" x14ac:dyDescent="0.25">
      <c r="A11" s="49" t="s">
        <v>69</v>
      </c>
      <c r="B11" s="115" t="s">
        <v>53</v>
      </c>
      <c r="C11" s="99" t="s">
        <v>5</v>
      </c>
      <c r="D11" s="99" t="s">
        <v>73</v>
      </c>
      <c r="E11" s="99" t="s">
        <v>3</v>
      </c>
      <c r="F11" s="102" t="s">
        <v>153</v>
      </c>
      <c r="G11" s="100" t="s">
        <v>25</v>
      </c>
      <c r="H11" s="99" t="s">
        <v>26</v>
      </c>
      <c r="I11" s="99" t="s">
        <v>49</v>
      </c>
      <c r="J11" s="100" t="s">
        <v>72</v>
      </c>
      <c r="K11" s="101" t="s">
        <v>50</v>
      </c>
      <c r="L11" s="104" t="s">
        <v>70</v>
      </c>
      <c r="M11" s="103" t="s">
        <v>323</v>
      </c>
      <c r="N11" s="255" t="s">
        <v>441</v>
      </c>
    </row>
    <row r="12" spans="1:14" ht="23.25" thickTop="1" x14ac:dyDescent="0.2">
      <c r="A12" s="314"/>
      <c r="B12" s="314"/>
      <c r="C12" s="195" t="s">
        <v>327</v>
      </c>
      <c r="D12" s="208" t="s">
        <v>184</v>
      </c>
      <c r="E12" s="108" t="s">
        <v>328</v>
      </c>
      <c r="F12" s="109" t="s">
        <v>27</v>
      </c>
      <c r="G12" s="110"/>
      <c r="H12" s="111"/>
      <c r="I12" s="110"/>
      <c r="J12" s="110"/>
      <c r="K12" s="112"/>
      <c r="L12" s="113">
        <v>19</v>
      </c>
      <c r="M12" s="114"/>
      <c r="N12" s="256"/>
    </row>
    <row r="13" spans="1:14" ht="33.75" x14ac:dyDescent="0.2">
      <c r="A13" s="314"/>
      <c r="B13" s="314"/>
      <c r="C13" s="195" t="s">
        <v>385</v>
      </c>
      <c r="D13" s="107" t="s">
        <v>386</v>
      </c>
      <c r="E13" s="108" t="s">
        <v>387</v>
      </c>
      <c r="F13" s="109" t="s">
        <v>28</v>
      </c>
      <c r="G13" s="110"/>
      <c r="H13" s="111"/>
      <c r="I13" s="110"/>
      <c r="J13" s="110"/>
      <c r="K13" s="112"/>
      <c r="L13" s="113">
        <v>5</v>
      </c>
      <c r="M13" s="114"/>
      <c r="N13" s="256"/>
    </row>
    <row r="14" spans="1:14" ht="33.75" x14ac:dyDescent="0.2">
      <c r="A14" s="314"/>
      <c r="B14" s="314"/>
      <c r="C14" s="194" t="s">
        <v>325</v>
      </c>
      <c r="D14" s="107" t="s">
        <v>185</v>
      </c>
      <c r="E14" s="108" t="s">
        <v>326</v>
      </c>
      <c r="F14" s="109" t="s">
        <v>28</v>
      </c>
      <c r="G14" s="110"/>
      <c r="H14" s="111"/>
      <c r="I14" s="110"/>
      <c r="J14" s="110"/>
      <c r="K14" s="112"/>
      <c r="L14" s="113">
        <v>5</v>
      </c>
      <c r="M14" s="114"/>
      <c r="N14" s="256"/>
    </row>
    <row r="15" spans="1:14" ht="22.5" x14ac:dyDescent="0.2">
      <c r="A15" s="314"/>
      <c r="B15" s="314"/>
      <c r="C15" s="195" t="s">
        <v>329</v>
      </c>
      <c r="D15" s="136" t="s">
        <v>186</v>
      </c>
      <c r="E15" s="108" t="s">
        <v>330</v>
      </c>
      <c r="F15" s="109" t="s">
        <v>28</v>
      </c>
      <c r="G15" s="110"/>
      <c r="H15" s="111"/>
      <c r="I15" s="110"/>
      <c r="J15" s="110"/>
      <c r="K15" s="112"/>
      <c r="L15" s="113">
        <v>20</v>
      </c>
      <c r="M15" s="114"/>
      <c r="N15" s="256"/>
    </row>
    <row r="16" spans="1:14" ht="33.75" x14ac:dyDescent="0.2">
      <c r="A16" s="314"/>
      <c r="B16" s="314"/>
      <c r="C16" s="195" t="s">
        <v>74</v>
      </c>
      <c r="D16" s="107" t="s">
        <v>81</v>
      </c>
      <c r="E16" s="108" t="s">
        <v>80</v>
      </c>
      <c r="F16" s="109" t="s">
        <v>28</v>
      </c>
      <c r="G16" s="110"/>
      <c r="H16" s="111"/>
      <c r="I16" s="110">
        <f t="shared" ref="I16:I23" si="0">G16-H16</f>
        <v>0</v>
      </c>
      <c r="J16" s="110">
        <v>24</v>
      </c>
      <c r="K16" s="112">
        <f>H16+J16</f>
        <v>24</v>
      </c>
      <c r="L16" s="113">
        <v>110</v>
      </c>
      <c r="M16" s="114"/>
      <c r="N16" s="256"/>
    </row>
    <row r="17" spans="1:14" ht="33.75" x14ac:dyDescent="0.2">
      <c r="A17" s="314"/>
      <c r="B17" s="314"/>
      <c r="C17" s="196" t="s">
        <v>74</v>
      </c>
      <c r="D17" s="50" t="s">
        <v>76</v>
      </c>
      <c r="E17" s="52" t="s">
        <v>80</v>
      </c>
      <c r="F17" s="38" t="s">
        <v>28</v>
      </c>
      <c r="G17" s="40"/>
      <c r="H17" s="42"/>
      <c r="I17" s="40">
        <f t="shared" si="0"/>
        <v>0</v>
      </c>
      <c r="J17" s="40">
        <v>24</v>
      </c>
      <c r="K17" s="39">
        <f>H17+J17</f>
        <v>24</v>
      </c>
      <c r="L17" s="93">
        <v>100</v>
      </c>
      <c r="M17" s="91"/>
      <c r="N17" s="256">
        <v>15</v>
      </c>
    </row>
    <row r="18" spans="1:14" ht="33.75" x14ac:dyDescent="0.2">
      <c r="A18" s="314"/>
      <c r="B18" s="314"/>
      <c r="C18" s="196" t="s">
        <v>75</v>
      </c>
      <c r="D18" s="50" t="s">
        <v>77</v>
      </c>
      <c r="E18" s="52" t="s">
        <v>82</v>
      </c>
      <c r="F18" s="38" t="s">
        <v>28</v>
      </c>
      <c r="G18" s="40">
        <v>360</v>
      </c>
      <c r="H18" s="40">
        <v>340</v>
      </c>
      <c r="I18" s="40">
        <f t="shared" si="0"/>
        <v>20</v>
      </c>
      <c r="J18" s="41">
        <v>36</v>
      </c>
      <c r="K18" s="39">
        <v>332</v>
      </c>
      <c r="L18" s="94">
        <v>100</v>
      </c>
      <c r="M18" s="91"/>
      <c r="N18" s="256">
        <v>15</v>
      </c>
    </row>
    <row r="19" spans="1:14" ht="33.75" x14ac:dyDescent="0.2">
      <c r="A19" s="314"/>
      <c r="B19" s="314"/>
      <c r="C19" s="196" t="s">
        <v>75</v>
      </c>
      <c r="D19" s="50" t="s">
        <v>78</v>
      </c>
      <c r="E19" s="52" t="s">
        <v>82</v>
      </c>
      <c r="F19" s="38" t="s">
        <v>28</v>
      </c>
      <c r="G19" s="40">
        <v>360</v>
      </c>
      <c r="H19" s="40">
        <v>340</v>
      </c>
      <c r="I19" s="40">
        <f t="shared" si="0"/>
        <v>20</v>
      </c>
      <c r="J19" s="41">
        <v>36</v>
      </c>
      <c r="K19" s="39">
        <v>332</v>
      </c>
      <c r="L19" s="94">
        <v>20</v>
      </c>
      <c r="M19" s="91"/>
      <c r="N19" s="256"/>
    </row>
    <row r="20" spans="1:14" ht="22.5" x14ac:dyDescent="0.2">
      <c r="A20" s="314"/>
      <c r="B20" s="314"/>
      <c r="C20" s="51" t="s">
        <v>79</v>
      </c>
      <c r="D20" s="50" t="s">
        <v>84</v>
      </c>
      <c r="E20" s="52" t="s">
        <v>83</v>
      </c>
      <c r="F20" s="38" t="s">
        <v>28</v>
      </c>
      <c r="G20" s="40">
        <v>6</v>
      </c>
      <c r="H20" s="40"/>
      <c r="I20" s="40">
        <f t="shared" si="0"/>
        <v>6</v>
      </c>
      <c r="J20" s="41">
        <v>5</v>
      </c>
      <c r="K20" s="39">
        <f>H20+J20</f>
        <v>5</v>
      </c>
      <c r="L20" s="94">
        <v>45</v>
      </c>
      <c r="M20" s="91"/>
      <c r="N20" s="256">
        <v>5</v>
      </c>
    </row>
    <row r="21" spans="1:14" ht="22.5" x14ac:dyDescent="0.2">
      <c r="A21" s="314"/>
      <c r="B21" s="314"/>
      <c r="C21" s="51" t="s">
        <v>331</v>
      </c>
      <c r="D21" s="50" t="s">
        <v>333</v>
      </c>
      <c r="E21" s="52" t="s">
        <v>332</v>
      </c>
      <c r="F21" s="38" t="s">
        <v>28</v>
      </c>
      <c r="G21" s="40">
        <v>6</v>
      </c>
      <c r="H21" s="40"/>
      <c r="I21" s="40">
        <f t="shared" si="0"/>
        <v>6</v>
      </c>
      <c r="J21" s="41">
        <v>5</v>
      </c>
      <c r="K21" s="39">
        <f>H21+J21</f>
        <v>5</v>
      </c>
      <c r="L21" s="94">
        <v>15</v>
      </c>
      <c r="M21" s="91"/>
      <c r="N21" s="256"/>
    </row>
    <row r="22" spans="1:14" ht="22.5" x14ac:dyDescent="0.2">
      <c r="A22" s="314"/>
      <c r="B22" s="314"/>
      <c r="C22" s="51" t="s">
        <v>334</v>
      </c>
      <c r="D22" s="50" t="s">
        <v>193</v>
      </c>
      <c r="E22" s="52" t="s">
        <v>335</v>
      </c>
      <c r="F22" s="38" t="s">
        <v>28</v>
      </c>
      <c r="G22" s="40">
        <v>6</v>
      </c>
      <c r="H22" s="40"/>
      <c r="I22" s="40">
        <f t="shared" si="0"/>
        <v>6</v>
      </c>
      <c r="J22" s="41">
        <v>5</v>
      </c>
      <c r="K22" s="39">
        <f>H22+J22</f>
        <v>5</v>
      </c>
      <c r="L22" s="94">
        <v>6</v>
      </c>
      <c r="M22" s="91"/>
      <c r="N22" s="256"/>
    </row>
    <row r="23" spans="1:14" ht="22.5" x14ac:dyDescent="0.2">
      <c r="A23" s="314"/>
      <c r="B23" s="314"/>
      <c r="C23" s="51" t="s">
        <v>85</v>
      </c>
      <c r="D23" s="50" t="s">
        <v>30</v>
      </c>
      <c r="E23" s="52" t="s">
        <v>86</v>
      </c>
      <c r="F23" s="38" t="s">
        <v>28</v>
      </c>
      <c r="G23" s="40">
        <v>30</v>
      </c>
      <c r="H23" s="40">
        <v>30</v>
      </c>
      <c r="I23" s="40">
        <f t="shared" si="0"/>
        <v>0</v>
      </c>
      <c r="J23" s="41">
        <v>20</v>
      </c>
      <c r="K23" s="39">
        <f>H23+J23</f>
        <v>50</v>
      </c>
      <c r="L23" s="94">
        <v>20</v>
      </c>
      <c r="M23" s="84"/>
      <c r="N23" s="256"/>
    </row>
    <row r="24" spans="1:14" ht="22.5" x14ac:dyDescent="0.2">
      <c r="A24" s="314"/>
      <c r="B24" s="314"/>
      <c r="C24" s="51" t="s">
        <v>336</v>
      </c>
      <c r="D24" s="50" t="s">
        <v>194</v>
      </c>
      <c r="E24" s="52" t="s">
        <v>337</v>
      </c>
      <c r="F24" s="38" t="s">
        <v>27</v>
      </c>
      <c r="G24" s="40"/>
      <c r="H24" s="40"/>
      <c r="I24" s="40"/>
      <c r="J24" s="41"/>
      <c r="K24" s="39"/>
      <c r="L24" s="94">
        <v>7</v>
      </c>
      <c r="M24" s="84"/>
      <c r="N24" s="256"/>
    </row>
    <row r="25" spans="1:14" ht="22.5" x14ac:dyDescent="0.2">
      <c r="A25" s="314"/>
      <c r="B25" s="314"/>
      <c r="C25" s="51" t="s">
        <v>87</v>
      </c>
      <c r="D25" s="50" t="s">
        <v>89</v>
      </c>
      <c r="E25" s="52" t="s">
        <v>88</v>
      </c>
      <c r="F25" s="38" t="s">
        <v>28</v>
      </c>
      <c r="G25" s="40">
        <v>30</v>
      </c>
      <c r="H25" s="40">
        <v>29</v>
      </c>
      <c r="I25" s="40">
        <f t="shared" ref="I25:I31" si="1">G25-H25</f>
        <v>1</v>
      </c>
      <c r="J25" s="41">
        <v>20</v>
      </c>
      <c r="K25" s="39">
        <f t="shared" ref="K25:K31" si="2">H25+J25</f>
        <v>49</v>
      </c>
      <c r="L25" s="94">
        <v>100</v>
      </c>
      <c r="M25" s="84"/>
      <c r="N25" s="256"/>
    </row>
    <row r="26" spans="1:14" ht="22.5" x14ac:dyDescent="0.2">
      <c r="A26" s="314"/>
      <c r="B26" s="314"/>
      <c r="C26" s="51" t="s">
        <v>338</v>
      </c>
      <c r="D26" s="50" t="s">
        <v>260</v>
      </c>
      <c r="E26" s="52" t="s">
        <v>339</v>
      </c>
      <c r="F26" s="38" t="s">
        <v>28</v>
      </c>
      <c r="G26" s="40">
        <v>30</v>
      </c>
      <c r="H26" s="40">
        <v>29</v>
      </c>
      <c r="I26" s="40">
        <f t="shared" si="1"/>
        <v>1</v>
      </c>
      <c r="J26" s="41">
        <v>20</v>
      </c>
      <c r="K26" s="39">
        <f t="shared" si="2"/>
        <v>49</v>
      </c>
      <c r="L26" s="94">
        <v>100</v>
      </c>
      <c r="M26" s="84"/>
      <c r="N26" s="256"/>
    </row>
    <row r="27" spans="1:14" x14ac:dyDescent="0.2">
      <c r="A27" s="314"/>
      <c r="B27" s="314"/>
      <c r="C27" s="51" t="s">
        <v>340</v>
      </c>
      <c r="D27" s="50" t="s">
        <v>261</v>
      </c>
      <c r="E27" s="52" t="s">
        <v>341</v>
      </c>
      <c r="F27" s="38" t="s">
        <v>28</v>
      </c>
      <c r="G27" s="40">
        <v>30</v>
      </c>
      <c r="H27" s="40">
        <v>29</v>
      </c>
      <c r="I27" s="40">
        <f t="shared" si="1"/>
        <v>1</v>
      </c>
      <c r="J27" s="41">
        <v>20</v>
      </c>
      <c r="K27" s="39">
        <f t="shared" si="2"/>
        <v>49</v>
      </c>
      <c r="L27" s="94">
        <v>100</v>
      </c>
      <c r="M27" s="84"/>
      <c r="N27" s="256"/>
    </row>
    <row r="28" spans="1:14" x14ac:dyDescent="0.2">
      <c r="A28" s="314"/>
      <c r="B28" s="314"/>
      <c r="C28" s="51" t="s">
        <v>340</v>
      </c>
      <c r="D28" s="50" t="s">
        <v>262</v>
      </c>
      <c r="E28" s="52" t="s">
        <v>341</v>
      </c>
      <c r="F28" s="38" t="s">
        <v>28</v>
      </c>
      <c r="G28" s="40">
        <v>30</v>
      </c>
      <c r="H28" s="40">
        <v>29</v>
      </c>
      <c r="I28" s="40">
        <f t="shared" si="1"/>
        <v>1</v>
      </c>
      <c r="J28" s="41">
        <v>20</v>
      </c>
      <c r="K28" s="39">
        <f t="shared" si="2"/>
        <v>49</v>
      </c>
      <c r="L28" s="94">
        <v>100</v>
      </c>
      <c r="M28" s="84"/>
      <c r="N28" s="256"/>
    </row>
    <row r="29" spans="1:14" x14ac:dyDescent="0.2">
      <c r="A29" s="314"/>
      <c r="B29" s="319" t="s">
        <v>348</v>
      </c>
      <c r="C29" s="51" t="s">
        <v>342</v>
      </c>
      <c r="D29" s="50" t="s">
        <v>263</v>
      </c>
      <c r="E29" s="52" t="s">
        <v>343</v>
      </c>
      <c r="F29" s="38" t="s">
        <v>28</v>
      </c>
      <c r="G29" s="40"/>
      <c r="H29" s="42"/>
      <c r="I29" s="40">
        <f t="shared" si="1"/>
        <v>0</v>
      </c>
      <c r="J29" s="40">
        <v>2</v>
      </c>
      <c r="K29" s="39">
        <f t="shared" si="2"/>
        <v>2</v>
      </c>
      <c r="L29" s="93">
        <v>8</v>
      </c>
      <c r="M29" s="84"/>
      <c r="N29" s="256"/>
    </row>
    <row r="30" spans="1:14" ht="22.5" x14ac:dyDescent="0.2">
      <c r="A30" s="314"/>
      <c r="B30" s="314"/>
      <c r="C30" s="51" t="s">
        <v>90</v>
      </c>
      <c r="D30" s="50" t="s">
        <v>92</v>
      </c>
      <c r="E30" s="52" t="s">
        <v>91</v>
      </c>
      <c r="F30" s="38" t="s">
        <v>28</v>
      </c>
      <c r="G30" s="40"/>
      <c r="H30" s="42"/>
      <c r="I30" s="40">
        <f t="shared" si="1"/>
        <v>0</v>
      </c>
      <c r="J30" s="40">
        <v>2</v>
      </c>
      <c r="K30" s="39">
        <f t="shared" si="2"/>
        <v>2</v>
      </c>
      <c r="L30" s="93">
        <v>40</v>
      </c>
      <c r="M30" s="84"/>
      <c r="N30" s="256">
        <v>2</v>
      </c>
    </row>
    <row r="31" spans="1:14" ht="22.5" x14ac:dyDescent="0.2">
      <c r="A31" s="314"/>
      <c r="B31" s="320"/>
      <c r="C31" s="51" t="s">
        <v>344</v>
      </c>
      <c r="D31" s="50" t="s">
        <v>345</v>
      </c>
      <c r="E31" s="52" t="s">
        <v>346</v>
      </c>
      <c r="F31" s="38" t="s">
        <v>28</v>
      </c>
      <c r="G31" s="40"/>
      <c r="H31" s="42"/>
      <c r="I31" s="40">
        <f t="shared" si="1"/>
        <v>0</v>
      </c>
      <c r="J31" s="40">
        <v>2</v>
      </c>
      <c r="K31" s="39">
        <f t="shared" si="2"/>
        <v>2</v>
      </c>
      <c r="L31" s="93">
        <v>14</v>
      </c>
      <c r="M31" s="84"/>
      <c r="N31" s="256"/>
    </row>
    <row r="32" spans="1:14" ht="22.5" x14ac:dyDescent="0.2">
      <c r="A32" s="314"/>
      <c r="B32" s="314" t="s">
        <v>12</v>
      </c>
      <c r="C32" s="51" t="s">
        <v>347</v>
      </c>
      <c r="D32" s="50" t="s">
        <v>202</v>
      </c>
      <c r="E32" s="52" t="s">
        <v>349</v>
      </c>
      <c r="F32" s="38" t="s">
        <v>28</v>
      </c>
      <c r="G32" s="40"/>
      <c r="H32" s="42"/>
      <c r="I32" s="40"/>
      <c r="J32" s="40"/>
      <c r="K32" s="39"/>
      <c r="L32" s="93">
        <v>7</v>
      </c>
      <c r="M32" s="84"/>
      <c r="N32" s="256"/>
    </row>
    <row r="33" spans="1:14" x14ac:dyDescent="0.2">
      <c r="A33" s="314"/>
      <c r="B33" s="314"/>
      <c r="C33" s="51" t="s">
        <v>350</v>
      </c>
      <c r="D33" s="50" t="s">
        <v>264</v>
      </c>
      <c r="E33" s="52" t="s">
        <v>351</v>
      </c>
      <c r="F33" s="38" t="s">
        <v>28</v>
      </c>
      <c r="G33" s="40"/>
      <c r="H33" s="42"/>
      <c r="I33" s="40"/>
      <c r="J33" s="40"/>
      <c r="K33" s="39"/>
      <c r="L33" s="93">
        <v>50</v>
      </c>
      <c r="M33" s="84"/>
      <c r="N33" s="256">
        <v>5</v>
      </c>
    </row>
    <row r="34" spans="1:14" ht="45" x14ac:dyDescent="0.2">
      <c r="A34" s="314"/>
      <c r="B34" s="314"/>
      <c r="C34" s="51" t="s">
        <v>352</v>
      </c>
      <c r="D34" s="50" t="s">
        <v>207</v>
      </c>
      <c r="E34" s="52" t="s">
        <v>353</v>
      </c>
      <c r="F34" s="38" t="s">
        <v>28</v>
      </c>
      <c r="G34" s="40">
        <v>100</v>
      </c>
      <c r="H34" s="40">
        <v>100</v>
      </c>
      <c r="I34" s="40">
        <f t="shared" ref="I34:I40" si="3">G34-H34</f>
        <v>0</v>
      </c>
      <c r="J34" s="41"/>
      <c r="K34" s="39">
        <f t="shared" ref="K34:K40" si="4">H34+J34</f>
        <v>100</v>
      </c>
      <c r="L34" s="94">
        <v>3</v>
      </c>
      <c r="M34" s="84"/>
      <c r="N34" s="256"/>
    </row>
    <row r="35" spans="1:14" ht="22.5" x14ac:dyDescent="0.2">
      <c r="A35" s="314"/>
      <c r="B35" s="314"/>
      <c r="C35" s="51" t="s">
        <v>295</v>
      </c>
      <c r="D35" s="50" t="s">
        <v>294</v>
      </c>
      <c r="E35" s="52" t="s">
        <v>296</v>
      </c>
      <c r="F35" s="38" t="s">
        <v>28</v>
      </c>
      <c r="G35" s="40">
        <v>100</v>
      </c>
      <c r="H35" s="40">
        <v>100</v>
      </c>
      <c r="I35" s="40">
        <f>G35-H35</f>
        <v>0</v>
      </c>
      <c r="J35" s="41"/>
      <c r="K35" s="39">
        <f t="shared" si="4"/>
        <v>100</v>
      </c>
      <c r="L35" s="94">
        <v>2</v>
      </c>
      <c r="M35" s="84"/>
      <c r="N35" s="256"/>
    </row>
    <row r="36" spans="1:14" ht="33.75" x14ac:dyDescent="0.2">
      <c r="A36" s="314"/>
      <c r="B36" s="314"/>
      <c r="C36" s="51" t="s">
        <v>100</v>
      </c>
      <c r="D36" s="50" t="s">
        <v>31</v>
      </c>
      <c r="E36" s="52" t="s">
        <v>99</v>
      </c>
      <c r="F36" s="38" t="s">
        <v>27</v>
      </c>
      <c r="G36" s="40">
        <v>5</v>
      </c>
      <c r="H36" s="40">
        <v>5</v>
      </c>
      <c r="I36" s="40">
        <f t="shared" si="3"/>
        <v>0</v>
      </c>
      <c r="J36" s="41"/>
      <c r="K36" s="39">
        <f t="shared" si="4"/>
        <v>5</v>
      </c>
      <c r="L36" s="94">
        <v>12</v>
      </c>
      <c r="M36" s="84"/>
      <c r="N36" s="256"/>
    </row>
    <row r="37" spans="1:14" ht="22.5" x14ac:dyDescent="0.2">
      <c r="A37" s="314"/>
      <c r="B37" s="314"/>
      <c r="C37" s="51" t="s">
        <v>102</v>
      </c>
      <c r="D37" s="50" t="s">
        <v>51</v>
      </c>
      <c r="E37" s="52" t="s">
        <v>101</v>
      </c>
      <c r="F37" s="38" t="s">
        <v>27</v>
      </c>
      <c r="G37" s="40">
        <v>10</v>
      </c>
      <c r="H37" s="40">
        <v>10</v>
      </c>
      <c r="I37" s="40">
        <f t="shared" si="3"/>
        <v>0</v>
      </c>
      <c r="J37" s="41">
        <v>2</v>
      </c>
      <c r="K37" s="39">
        <f t="shared" si="4"/>
        <v>12</v>
      </c>
      <c r="L37" s="94">
        <v>60</v>
      </c>
      <c r="M37" s="84"/>
      <c r="N37" s="256"/>
    </row>
    <row r="38" spans="1:14" ht="33.75" x14ac:dyDescent="0.2">
      <c r="A38" s="314"/>
      <c r="B38" s="314"/>
      <c r="C38" s="51" t="s">
        <v>104</v>
      </c>
      <c r="D38" s="50" t="s">
        <v>32</v>
      </c>
      <c r="E38" s="52" t="s">
        <v>103</v>
      </c>
      <c r="F38" s="38" t="s">
        <v>27</v>
      </c>
      <c r="G38" s="40">
        <v>1</v>
      </c>
      <c r="H38" s="40">
        <v>1</v>
      </c>
      <c r="I38" s="40">
        <f t="shared" si="3"/>
        <v>0</v>
      </c>
      <c r="J38" s="41"/>
      <c r="K38" s="39">
        <f t="shared" si="4"/>
        <v>1</v>
      </c>
      <c r="L38" s="94">
        <v>6</v>
      </c>
      <c r="M38" s="84"/>
      <c r="N38" s="256"/>
    </row>
    <row r="39" spans="1:14" ht="33.75" x14ac:dyDescent="0.2">
      <c r="A39" s="314"/>
      <c r="B39" s="314"/>
      <c r="C39" s="51" t="s">
        <v>106</v>
      </c>
      <c r="D39" s="50" t="s">
        <v>33</v>
      </c>
      <c r="E39" s="52" t="s">
        <v>105</v>
      </c>
      <c r="F39" s="38" t="s">
        <v>27</v>
      </c>
      <c r="G39" s="40">
        <v>2</v>
      </c>
      <c r="H39" s="40">
        <v>2</v>
      </c>
      <c r="I39" s="40">
        <f t="shared" si="3"/>
        <v>0</v>
      </c>
      <c r="J39" s="41">
        <v>2</v>
      </c>
      <c r="K39" s="39">
        <f t="shared" si="4"/>
        <v>4</v>
      </c>
      <c r="L39" s="94">
        <v>6</v>
      </c>
      <c r="M39" s="84"/>
      <c r="N39" s="256"/>
    </row>
    <row r="40" spans="1:14" ht="33.75" x14ac:dyDescent="0.2">
      <c r="A40" s="314"/>
      <c r="B40" s="314"/>
      <c r="C40" s="51" t="s">
        <v>107</v>
      </c>
      <c r="D40" s="50" t="s">
        <v>109</v>
      </c>
      <c r="E40" s="52" t="s">
        <v>108</v>
      </c>
      <c r="F40" s="38" t="s">
        <v>29</v>
      </c>
      <c r="G40" s="40">
        <v>50</v>
      </c>
      <c r="H40" s="40">
        <v>47</v>
      </c>
      <c r="I40" s="40">
        <f t="shared" si="3"/>
        <v>3</v>
      </c>
      <c r="J40" s="41"/>
      <c r="K40" s="39">
        <f t="shared" si="4"/>
        <v>47</v>
      </c>
      <c r="L40" s="94">
        <v>20</v>
      </c>
      <c r="M40" s="84"/>
      <c r="N40" s="256"/>
    </row>
    <row r="41" spans="1:14" x14ac:dyDescent="0.2">
      <c r="A41" s="314"/>
      <c r="B41" s="314"/>
      <c r="C41" s="51" t="s">
        <v>417</v>
      </c>
      <c r="D41" s="50" t="s">
        <v>265</v>
      </c>
      <c r="E41" s="52" t="s">
        <v>356</v>
      </c>
      <c r="F41" s="38" t="s">
        <v>29</v>
      </c>
      <c r="G41" s="40"/>
      <c r="H41" s="40"/>
      <c r="I41" s="40"/>
      <c r="J41" s="41"/>
      <c r="K41" s="39"/>
      <c r="L41" s="94">
        <v>12</v>
      </c>
      <c r="M41" s="84"/>
      <c r="N41" s="256"/>
    </row>
    <row r="42" spans="1:14" ht="45" x14ac:dyDescent="0.2">
      <c r="A42" s="314"/>
      <c r="B42" s="314"/>
      <c r="C42" s="51" t="s">
        <v>112</v>
      </c>
      <c r="D42" s="50" t="s">
        <v>35</v>
      </c>
      <c r="E42" s="52" t="s">
        <v>113</v>
      </c>
      <c r="F42" s="38" t="s">
        <v>28</v>
      </c>
      <c r="G42" s="40">
        <v>15</v>
      </c>
      <c r="H42" s="40">
        <v>10</v>
      </c>
      <c r="I42" s="40">
        <f>G42-H42</f>
        <v>5</v>
      </c>
      <c r="J42" s="41">
        <v>5</v>
      </c>
      <c r="K42" s="39">
        <f>H42+J42</f>
        <v>15</v>
      </c>
      <c r="L42" s="94">
        <v>100</v>
      </c>
      <c r="M42" s="84"/>
      <c r="N42" s="256">
        <v>15</v>
      </c>
    </row>
    <row r="43" spans="1:14" ht="45" x14ac:dyDescent="0.2">
      <c r="A43" s="314"/>
      <c r="B43" s="314"/>
      <c r="C43" s="51" t="s">
        <v>418</v>
      </c>
      <c r="D43" s="50" t="s">
        <v>212</v>
      </c>
      <c r="E43" s="52" t="s">
        <v>419</v>
      </c>
      <c r="F43" s="38" t="s">
        <v>28</v>
      </c>
      <c r="G43" s="40">
        <v>15</v>
      </c>
      <c r="H43" s="40">
        <v>10</v>
      </c>
      <c r="I43" s="40">
        <f>G43-H43</f>
        <v>5</v>
      </c>
      <c r="J43" s="41">
        <v>5</v>
      </c>
      <c r="K43" s="39">
        <f>H43+J43</f>
        <v>15</v>
      </c>
      <c r="L43" s="94">
        <v>40</v>
      </c>
      <c r="M43" s="84"/>
      <c r="N43" s="256"/>
    </row>
    <row r="44" spans="1:14" ht="22.5" x14ac:dyDescent="0.2">
      <c r="A44" s="314"/>
      <c r="B44" s="314"/>
      <c r="C44" s="51" t="s">
        <v>114</v>
      </c>
      <c r="D44" s="50" t="s">
        <v>442</v>
      </c>
      <c r="E44" s="52" t="s">
        <v>115</v>
      </c>
      <c r="F44" s="38" t="s">
        <v>28</v>
      </c>
      <c r="G44" s="40">
        <v>10</v>
      </c>
      <c r="H44" s="40">
        <v>10</v>
      </c>
      <c r="I44" s="40">
        <f>G44-H44</f>
        <v>0</v>
      </c>
      <c r="J44" s="41">
        <v>10</v>
      </c>
      <c r="K44" s="39">
        <f>H44+J44</f>
        <v>20</v>
      </c>
      <c r="L44" s="94">
        <v>20</v>
      </c>
      <c r="M44" s="84"/>
      <c r="N44" s="256"/>
    </row>
    <row r="45" spans="1:14" ht="24" x14ac:dyDescent="0.2">
      <c r="A45" s="314"/>
      <c r="B45" s="314"/>
      <c r="C45" s="51" t="s">
        <v>357</v>
      </c>
      <c r="D45" s="136" t="s">
        <v>213</v>
      </c>
      <c r="E45" s="52" t="s">
        <v>358</v>
      </c>
      <c r="F45" s="38" t="s">
        <v>28</v>
      </c>
      <c r="G45" s="40"/>
      <c r="H45" s="40"/>
      <c r="I45" s="40"/>
      <c r="J45" s="41"/>
      <c r="K45" s="39"/>
      <c r="L45" s="94">
        <v>2</v>
      </c>
      <c r="M45" s="84"/>
      <c r="N45" s="256"/>
    </row>
    <row r="46" spans="1:14" ht="22.5" x14ac:dyDescent="0.2">
      <c r="A46" s="314"/>
      <c r="B46" s="314"/>
      <c r="C46" s="51" t="s">
        <v>359</v>
      </c>
      <c r="D46" s="136" t="s">
        <v>214</v>
      </c>
      <c r="E46" s="52" t="s">
        <v>360</v>
      </c>
      <c r="F46" s="38" t="s">
        <v>266</v>
      </c>
      <c r="G46" s="40"/>
      <c r="H46" s="40"/>
      <c r="I46" s="40"/>
      <c r="J46" s="41"/>
      <c r="K46" s="39"/>
      <c r="L46" s="94">
        <v>5</v>
      </c>
      <c r="M46" s="84"/>
      <c r="N46" s="256"/>
    </row>
    <row r="47" spans="1:14" ht="56.25" x14ac:dyDescent="0.2">
      <c r="A47" s="314"/>
      <c r="B47" s="314"/>
      <c r="C47" s="51" t="s">
        <v>361</v>
      </c>
      <c r="D47" s="136" t="s">
        <v>371</v>
      </c>
      <c r="E47" s="52" t="s">
        <v>362</v>
      </c>
      <c r="F47" s="38" t="s">
        <v>28</v>
      </c>
      <c r="G47" s="40"/>
      <c r="H47" s="40"/>
      <c r="I47" s="40"/>
      <c r="J47" s="41"/>
      <c r="K47" s="39"/>
      <c r="L47" s="94">
        <v>50</v>
      </c>
      <c r="M47" s="84"/>
      <c r="N47" s="256"/>
    </row>
    <row r="48" spans="1:14" ht="45" x14ac:dyDescent="0.2">
      <c r="A48" s="314"/>
      <c r="B48" s="314"/>
      <c r="C48" s="51" t="s">
        <v>363</v>
      </c>
      <c r="D48" s="136" t="s">
        <v>216</v>
      </c>
      <c r="E48" s="52" t="s">
        <v>364</v>
      </c>
      <c r="F48" s="38" t="s">
        <v>28</v>
      </c>
      <c r="G48" s="40"/>
      <c r="H48" s="40"/>
      <c r="I48" s="40"/>
      <c r="J48" s="41"/>
      <c r="K48" s="39"/>
      <c r="L48" s="94">
        <v>0</v>
      </c>
      <c r="M48" s="84"/>
      <c r="N48" s="256"/>
    </row>
    <row r="49" spans="1:14" ht="45" x14ac:dyDescent="0.2">
      <c r="A49" s="314"/>
      <c r="B49" s="314"/>
      <c r="C49" s="51" t="s">
        <v>366</v>
      </c>
      <c r="D49" s="136" t="s">
        <v>365</v>
      </c>
      <c r="E49" s="52" t="s">
        <v>367</v>
      </c>
      <c r="F49" s="38" t="s">
        <v>28</v>
      </c>
      <c r="G49" s="40"/>
      <c r="H49" s="40"/>
      <c r="I49" s="40"/>
      <c r="J49" s="41"/>
      <c r="K49" s="39"/>
      <c r="L49" s="94">
        <v>50</v>
      </c>
      <c r="M49" s="84"/>
      <c r="N49" s="256"/>
    </row>
    <row r="50" spans="1:14" ht="56.25" x14ac:dyDescent="0.2">
      <c r="A50" s="314"/>
      <c r="B50" s="314"/>
      <c r="C50" s="51" t="s">
        <v>368</v>
      </c>
      <c r="D50" s="136" t="s">
        <v>370</v>
      </c>
      <c r="E50" s="52" t="s">
        <v>369</v>
      </c>
      <c r="F50" s="38" t="s">
        <v>28</v>
      </c>
      <c r="G50" s="40"/>
      <c r="H50" s="40"/>
      <c r="I50" s="40"/>
      <c r="J50" s="41"/>
      <c r="K50" s="39"/>
      <c r="L50" s="94">
        <v>50</v>
      </c>
      <c r="M50" s="84"/>
      <c r="N50" s="256"/>
    </row>
    <row r="51" spans="1:14" ht="22.5" customHeight="1" x14ac:dyDescent="0.2">
      <c r="A51" s="314"/>
      <c r="B51" s="314"/>
      <c r="C51" s="51" t="s">
        <v>11</v>
      </c>
      <c r="D51" s="50" t="s">
        <v>271</v>
      </c>
      <c r="E51" s="52" t="s">
        <v>271</v>
      </c>
      <c r="F51" s="38" t="s">
        <v>28</v>
      </c>
      <c r="G51" s="40"/>
      <c r="H51" s="163"/>
      <c r="I51" s="40">
        <f>G51-H51</f>
        <v>0</v>
      </c>
      <c r="J51" s="40">
        <v>5</v>
      </c>
      <c r="K51" s="39">
        <v>1</v>
      </c>
      <c r="L51" s="93">
        <v>10</v>
      </c>
      <c r="M51" s="84"/>
      <c r="N51" s="256">
        <v>10</v>
      </c>
    </row>
    <row r="52" spans="1:14" ht="33.75" x14ac:dyDescent="0.2">
      <c r="A52" s="314"/>
      <c r="B52" s="314"/>
      <c r="C52" s="51" t="s">
        <v>372</v>
      </c>
      <c r="D52" s="136" t="s">
        <v>219</v>
      </c>
      <c r="E52" s="52" t="s">
        <v>373</v>
      </c>
      <c r="F52" s="38" t="s">
        <v>28</v>
      </c>
      <c r="G52" s="40"/>
      <c r="H52" s="42"/>
      <c r="I52" s="40">
        <f t="shared" ref="I52:I57" si="5">G52-H52</f>
        <v>0</v>
      </c>
      <c r="J52" s="40">
        <v>5</v>
      </c>
      <c r="K52" s="39">
        <v>1</v>
      </c>
      <c r="L52" s="94">
        <v>0</v>
      </c>
      <c r="M52" s="84"/>
      <c r="N52" s="256"/>
    </row>
    <row r="53" spans="1:14" ht="67.5" x14ac:dyDescent="0.2">
      <c r="A53" s="314"/>
      <c r="B53" s="314"/>
      <c r="C53" s="51" t="s">
        <v>116</v>
      </c>
      <c r="D53" s="50" t="s">
        <v>117</v>
      </c>
      <c r="E53" s="52" t="s">
        <v>119</v>
      </c>
      <c r="F53" s="38" t="s">
        <v>29</v>
      </c>
      <c r="G53" s="40"/>
      <c r="H53" s="42"/>
      <c r="I53" s="40">
        <f t="shared" si="5"/>
        <v>0</v>
      </c>
      <c r="J53" s="40">
        <v>2</v>
      </c>
      <c r="K53" s="39">
        <f>H53+J53</f>
        <v>2</v>
      </c>
      <c r="L53" s="93">
        <v>60</v>
      </c>
      <c r="M53" s="84"/>
      <c r="N53" s="256"/>
    </row>
    <row r="54" spans="1:14" ht="68.25" thickBot="1" x14ac:dyDescent="0.25">
      <c r="A54" s="314"/>
      <c r="B54" s="315"/>
      <c r="C54" s="126" t="s">
        <v>120</v>
      </c>
      <c r="D54" s="177" t="s">
        <v>118</v>
      </c>
      <c r="E54" s="127" t="s">
        <v>124</v>
      </c>
      <c r="F54" s="178" t="s">
        <v>29</v>
      </c>
      <c r="G54" s="179"/>
      <c r="H54" s="180"/>
      <c r="I54" s="179">
        <f t="shared" si="5"/>
        <v>0</v>
      </c>
      <c r="J54" s="179">
        <v>2</v>
      </c>
      <c r="K54" s="181">
        <f>H54+J54</f>
        <v>2</v>
      </c>
      <c r="L54" s="182">
        <v>60</v>
      </c>
      <c r="M54" s="183"/>
      <c r="N54" s="256"/>
    </row>
    <row r="55" spans="1:14" ht="68.25" thickTop="1" x14ac:dyDescent="0.2">
      <c r="A55" s="313" t="s">
        <v>10</v>
      </c>
      <c r="B55" s="313" t="s">
        <v>12</v>
      </c>
      <c r="C55" s="184" t="s">
        <v>121</v>
      </c>
      <c r="D55" s="185" t="s">
        <v>122</v>
      </c>
      <c r="E55" s="186" t="s">
        <v>123</v>
      </c>
      <c r="F55" s="187" t="s">
        <v>29</v>
      </c>
      <c r="G55" s="188">
        <v>20</v>
      </c>
      <c r="H55" s="188">
        <v>10</v>
      </c>
      <c r="I55" s="188">
        <f t="shared" si="5"/>
        <v>10</v>
      </c>
      <c r="J55" s="189">
        <v>2</v>
      </c>
      <c r="K55" s="190">
        <f>H55+J55</f>
        <v>12</v>
      </c>
      <c r="L55" s="191">
        <v>60</v>
      </c>
      <c r="M55" s="192"/>
      <c r="N55" s="256"/>
    </row>
    <row r="56" spans="1:14" ht="22.5" x14ac:dyDescent="0.2">
      <c r="A56" s="314"/>
      <c r="B56" s="314"/>
      <c r="C56" s="51" t="s">
        <v>125</v>
      </c>
      <c r="D56" s="50" t="s">
        <v>127</v>
      </c>
      <c r="E56" s="52" t="s">
        <v>126</v>
      </c>
      <c r="F56" s="38" t="s">
        <v>37</v>
      </c>
      <c r="G56" s="40">
        <v>30</v>
      </c>
      <c r="H56" s="40">
        <v>13</v>
      </c>
      <c r="I56" s="40">
        <f t="shared" si="5"/>
        <v>17</v>
      </c>
      <c r="J56" s="41">
        <v>10</v>
      </c>
      <c r="K56" s="39">
        <f>H56+J56</f>
        <v>23</v>
      </c>
      <c r="L56" s="94">
        <v>70</v>
      </c>
      <c r="M56" s="84"/>
      <c r="N56" s="256"/>
    </row>
    <row r="57" spans="1:14" ht="22.5" x14ac:dyDescent="0.2">
      <c r="A57" s="314"/>
      <c r="B57" s="314"/>
      <c r="C57" s="51" t="s">
        <v>130</v>
      </c>
      <c r="D57" s="50" t="s">
        <v>129</v>
      </c>
      <c r="E57" s="52" t="s">
        <v>128</v>
      </c>
      <c r="F57" s="38" t="s">
        <v>37</v>
      </c>
      <c r="G57" s="40">
        <v>15</v>
      </c>
      <c r="H57" s="40">
        <v>8</v>
      </c>
      <c r="I57" s="40">
        <f t="shared" si="5"/>
        <v>7</v>
      </c>
      <c r="J57" s="41">
        <v>5</v>
      </c>
      <c r="K57" s="39">
        <f>H57+J57</f>
        <v>13</v>
      </c>
      <c r="L57" s="94">
        <v>60</v>
      </c>
      <c r="M57" s="84"/>
      <c r="N57" s="256"/>
    </row>
    <row r="58" spans="1:14" ht="33.75" x14ac:dyDescent="0.2">
      <c r="A58" s="314"/>
      <c r="B58" s="314"/>
      <c r="C58" s="51" t="s">
        <v>420</v>
      </c>
      <c r="D58" s="50" t="s">
        <v>422</v>
      </c>
      <c r="E58" s="52" t="s">
        <v>421</v>
      </c>
      <c r="F58" s="38" t="s">
        <v>222</v>
      </c>
      <c r="G58" s="40"/>
      <c r="H58" s="40"/>
      <c r="I58" s="40"/>
      <c r="J58" s="41"/>
      <c r="K58" s="39"/>
      <c r="L58" s="85">
        <v>12</v>
      </c>
      <c r="M58" s="206"/>
      <c r="N58" s="256"/>
    </row>
    <row r="59" spans="1:14" ht="22.5" x14ac:dyDescent="0.2">
      <c r="A59" s="314"/>
      <c r="B59" s="314"/>
      <c r="C59" s="51" t="s">
        <v>136</v>
      </c>
      <c r="D59" s="50" t="s">
        <v>38</v>
      </c>
      <c r="E59" s="52" t="s">
        <v>137</v>
      </c>
      <c r="F59" s="38" t="s">
        <v>39</v>
      </c>
      <c r="G59" s="40">
        <v>5</v>
      </c>
      <c r="H59" s="40">
        <v>3</v>
      </c>
      <c r="I59" s="40">
        <f>G59-H59</f>
        <v>2</v>
      </c>
      <c r="J59" s="41">
        <v>2</v>
      </c>
      <c r="K59" s="39">
        <f>H59+J59</f>
        <v>5</v>
      </c>
      <c r="L59" s="94">
        <v>20</v>
      </c>
      <c r="M59" s="84"/>
      <c r="N59" s="256"/>
    </row>
    <row r="60" spans="1:14" ht="22.5" x14ac:dyDescent="0.2">
      <c r="A60" s="314"/>
      <c r="B60" s="314"/>
      <c r="C60" s="51" t="s">
        <v>374</v>
      </c>
      <c r="D60" s="50" t="s">
        <v>267</v>
      </c>
      <c r="E60" s="52" t="s">
        <v>375</v>
      </c>
      <c r="F60" s="38" t="s">
        <v>244</v>
      </c>
      <c r="G60" s="40"/>
      <c r="H60" s="40"/>
      <c r="I60" s="40"/>
      <c r="J60" s="41"/>
      <c r="K60" s="39"/>
      <c r="L60" s="94">
        <v>2</v>
      </c>
      <c r="M60" s="84"/>
      <c r="N60" s="256"/>
    </row>
    <row r="61" spans="1:14" ht="24" x14ac:dyDescent="0.2">
      <c r="A61" s="314"/>
      <c r="B61" s="314"/>
      <c r="C61" s="51" t="s">
        <v>347</v>
      </c>
      <c r="D61" s="136" t="s">
        <v>225</v>
      </c>
      <c r="E61" s="52" t="s">
        <v>349</v>
      </c>
      <c r="F61" s="38" t="s">
        <v>28</v>
      </c>
      <c r="G61" s="40"/>
      <c r="H61" s="40"/>
      <c r="I61" s="40"/>
      <c r="J61" s="41"/>
      <c r="K61" s="39"/>
      <c r="L61" s="94">
        <v>1</v>
      </c>
      <c r="M61" s="84"/>
      <c r="N61" s="256"/>
    </row>
    <row r="62" spans="1:14" ht="33.75" x14ac:dyDescent="0.2">
      <c r="A62" s="314"/>
      <c r="B62" s="314"/>
      <c r="C62" s="51" t="s">
        <v>383</v>
      </c>
      <c r="D62" s="136" t="s">
        <v>382</v>
      </c>
      <c r="E62" s="52" t="s">
        <v>384</v>
      </c>
      <c r="F62" s="38" t="s">
        <v>40</v>
      </c>
      <c r="G62" s="40"/>
      <c r="H62" s="40"/>
      <c r="I62" s="40"/>
      <c r="J62" s="41"/>
      <c r="K62" s="39"/>
      <c r="L62" s="94">
        <v>15</v>
      </c>
      <c r="M62" s="84"/>
      <c r="N62" s="256">
        <v>4</v>
      </c>
    </row>
    <row r="63" spans="1:14" ht="45" x14ac:dyDescent="0.2">
      <c r="A63" s="314"/>
      <c r="B63" s="314"/>
      <c r="C63" s="51" t="s">
        <v>388</v>
      </c>
      <c r="D63" s="136" t="s">
        <v>231</v>
      </c>
      <c r="E63" s="52" t="s">
        <v>389</v>
      </c>
      <c r="F63" s="38" t="s">
        <v>29</v>
      </c>
      <c r="G63" s="40"/>
      <c r="H63" s="40"/>
      <c r="I63" s="40"/>
      <c r="J63" s="41"/>
      <c r="K63" s="39"/>
      <c r="L63" s="94">
        <v>2</v>
      </c>
      <c r="M63" s="84"/>
      <c r="N63" s="256"/>
    </row>
    <row r="64" spans="1:14" ht="33.75" x14ac:dyDescent="0.2">
      <c r="A64" s="314"/>
      <c r="B64" s="314"/>
      <c r="C64" s="51" t="s">
        <v>390</v>
      </c>
      <c r="D64" s="136" t="s">
        <v>392</v>
      </c>
      <c r="E64" s="52" t="s">
        <v>391</v>
      </c>
      <c r="F64" s="38" t="s">
        <v>29</v>
      </c>
      <c r="G64" s="40"/>
      <c r="H64" s="40"/>
      <c r="I64" s="40"/>
      <c r="J64" s="41"/>
      <c r="K64" s="39"/>
      <c r="L64" s="94">
        <v>7</v>
      </c>
      <c r="M64" s="84"/>
      <c r="N64" s="256"/>
    </row>
    <row r="65" spans="1:32" ht="45" x14ac:dyDescent="0.2">
      <c r="A65" s="314"/>
      <c r="B65" s="314"/>
      <c r="C65" s="51" t="s">
        <v>393</v>
      </c>
      <c r="D65" s="136" t="s">
        <v>233</v>
      </c>
      <c r="E65" s="52" t="s">
        <v>394</v>
      </c>
      <c r="F65" s="38" t="s">
        <v>28</v>
      </c>
      <c r="G65" s="40"/>
      <c r="H65" s="40"/>
      <c r="I65" s="40"/>
      <c r="J65" s="41"/>
      <c r="K65" s="39"/>
      <c r="L65" s="94">
        <v>6</v>
      </c>
      <c r="M65" s="84"/>
      <c r="N65" s="256"/>
    </row>
    <row r="66" spans="1:32" ht="45" x14ac:dyDescent="0.2">
      <c r="A66" s="314"/>
      <c r="B66" s="314"/>
      <c r="C66" s="51" t="s">
        <v>395</v>
      </c>
      <c r="D66" s="136" t="s">
        <v>234</v>
      </c>
      <c r="E66" s="52" t="s">
        <v>396</v>
      </c>
      <c r="F66" s="38" t="s">
        <v>28</v>
      </c>
      <c r="G66" s="40"/>
      <c r="H66" s="40"/>
      <c r="I66" s="40"/>
      <c r="J66" s="41"/>
      <c r="K66" s="39"/>
      <c r="L66" s="94">
        <v>1</v>
      </c>
      <c r="M66" s="84"/>
      <c r="N66" s="256"/>
    </row>
    <row r="67" spans="1:32" ht="45" x14ac:dyDescent="0.2">
      <c r="A67" s="314"/>
      <c r="B67" s="314"/>
      <c r="C67" s="51" t="s">
        <v>138</v>
      </c>
      <c r="D67" s="50" t="s">
        <v>41</v>
      </c>
      <c r="E67" s="52" t="s">
        <v>139</v>
      </c>
      <c r="F67" s="38" t="s">
        <v>28</v>
      </c>
      <c r="G67" s="40">
        <v>20</v>
      </c>
      <c r="H67" s="40">
        <v>20</v>
      </c>
      <c r="I67" s="40">
        <f>G67-H67</f>
        <v>0</v>
      </c>
      <c r="J67" s="41">
        <v>10</v>
      </c>
      <c r="K67" s="39">
        <f>H67+J67</f>
        <v>30</v>
      </c>
      <c r="L67" s="94">
        <v>140</v>
      </c>
      <c r="M67" s="84"/>
      <c r="N67" s="256"/>
    </row>
    <row r="68" spans="1:32" ht="36" x14ac:dyDescent="0.2">
      <c r="A68" s="314"/>
      <c r="B68" s="314"/>
      <c r="C68" s="51" t="s">
        <v>397</v>
      </c>
      <c r="D68" s="136" t="s">
        <v>399</v>
      </c>
      <c r="E68" s="52" t="s">
        <v>398</v>
      </c>
      <c r="F68" s="38" t="s">
        <v>27</v>
      </c>
      <c r="G68" s="40"/>
      <c r="H68" s="40"/>
      <c r="I68" s="40"/>
      <c r="J68" s="41"/>
      <c r="K68" s="39"/>
      <c r="L68" s="94">
        <v>1</v>
      </c>
      <c r="M68" s="84"/>
      <c r="N68" s="256"/>
    </row>
    <row r="69" spans="1:32" ht="22.5" x14ac:dyDescent="0.2">
      <c r="A69" s="314"/>
      <c r="B69" s="314"/>
      <c r="C69" s="51" t="s">
        <v>400</v>
      </c>
      <c r="D69" s="136" t="s">
        <v>402</v>
      </c>
      <c r="E69" s="52" t="s">
        <v>401</v>
      </c>
      <c r="F69" s="38" t="s">
        <v>27</v>
      </c>
      <c r="G69" s="40"/>
      <c r="H69" s="40"/>
      <c r="I69" s="40"/>
      <c r="J69" s="41"/>
      <c r="K69" s="39"/>
      <c r="L69" s="94">
        <v>4</v>
      </c>
      <c r="M69" s="84"/>
      <c r="N69" s="256"/>
    </row>
    <row r="70" spans="1:32" s="66" customFormat="1" ht="31.5" customHeight="1" x14ac:dyDescent="0.2">
      <c r="A70" s="314"/>
      <c r="B70" s="314"/>
      <c r="C70" s="55" t="s">
        <v>11</v>
      </c>
      <c r="D70" s="56" t="s">
        <v>145</v>
      </c>
      <c r="E70" s="57" t="s">
        <v>144</v>
      </c>
      <c r="F70" s="58" t="s">
        <v>28</v>
      </c>
      <c r="G70" s="64"/>
      <c r="H70" s="64"/>
      <c r="I70" s="59">
        <f>G70-H70</f>
        <v>0</v>
      </c>
      <c r="J70" s="65"/>
      <c r="K70" s="89">
        <f>H70+J70</f>
        <v>0</v>
      </c>
      <c r="L70" s="85">
        <v>100</v>
      </c>
      <c r="M70" s="83"/>
      <c r="N70" s="257"/>
    </row>
    <row r="71" spans="1:32" s="66" customFormat="1" ht="31.5" customHeight="1" x14ac:dyDescent="0.2">
      <c r="A71" s="314"/>
      <c r="B71" s="314"/>
      <c r="C71" s="55" t="s">
        <v>403</v>
      </c>
      <c r="D71" s="56" t="s">
        <v>270</v>
      </c>
      <c r="E71" s="57" t="s">
        <v>404</v>
      </c>
      <c r="F71" s="58" t="s">
        <v>244</v>
      </c>
      <c r="G71" s="64"/>
      <c r="H71" s="64"/>
      <c r="I71" s="59"/>
      <c r="J71" s="65"/>
      <c r="K71" s="89"/>
      <c r="L71" s="85">
        <v>5</v>
      </c>
      <c r="M71" s="83"/>
      <c r="N71" s="257"/>
    </row>
    <row r="72" spans="1:32" s="66" customFormat="1" ht="33.75" x14ac:dyDescent="0.2">
      <c r="A72" s="314"/>
      <c r="B72" s="314"/>
      <c r="C72" s="55" t="s">
        <v>149</v>
      </c>
      <c r="D72" s="56" t="s">
        <v>52</v>
      </c>
      <c r="E72" s="57" t="s">
        <v>150</v>
      </c>
      <c r="F72" s="58" t="s">
        <v>28</v>
      </c>
      <c r="G72" s="59">
        <v>4</v>
      </c>
      <c r="H72" s="59">
        <v>3</v>
      </c>
      <c r="I72" s="59">
        <f>G72-H72</f>
        <v>1</v>
      </c>
      <c r="J72" s="60"/>
      <c r="K72" s="89">
        <f>H72+J72</f>
        <v>3</v>
      </c>
      <c r="L72" s="85">
        <v>12</v>
      </c>
      <c r="M72" s="83"/>
      <c r="N72" s="257"/>
    </row>
    <row r="73" spans="1:32" s="66" customFormat="1" ht="22.5" x14ac:dyDescent="0.2">
      <c r="A73" s="314"/>
      <c r="B73" s="314"/>
      <c r="C73" s="67" t="s">
        <v>11</v>
      </c>
      <c r="D73" s="68" t="s">
        <v>151</v>
      </c>
      <c r="E73" s="69" t="s">
        <v>152</v>
      </c>
      <c r="F73" s="70" t="s">
        <v>28</v>
      </c>
      <c r="G73" s="71">
        <v>0</v>
      </c>
      <c r="H73" s="71">
        <v>0</v>
      </c>
      <c r="I73" s="71">
        <v>0</v>
      </c>
      <c r="J73" s="72"/>
      <c r="K73" s="90">
        <f>H73+J73</f>
        <v>0</v>
      </c>
      <c r="L73" s="95">
        <v>4</v>
      </c>
      <c r="M73" s="92"/>
      <c r="N73" s="257"/>
    </row>
    <row r="74" spans="1:32" s="66" customFormat="1" ht="36" x14ac:dyDescent="0.2">
      <c r="A74" s="314"/>
      <c r="B74" s="314"/>
      <c r="C74" s="55" t="s">
        <v>405</v>
      </c>
      <c r="D74" s="136" t="s">
        <v>407</v>
      </c>
      <c r="E74" s="57" t="s">
        <v>406</v>
      </c>
      <c r="F74" s="58" t="s">
        <v>28</v>
      </c>
      <c r="G74" s="59"/>
      <c r="H74" s="59"/>
      <c r="I74" s="59"/>
      <c r="J74" s="60"/>
      <c r="K74" s="89"/>
      <c r="L74" s="85">
        <v>12</v>
      </c>
      <c r="M74" s="83"/>
      <c r="N74" s="257"/>
    </row>
    <row r="75" spans="1:32" s="66" customFormat="1" ht="24.75" thickBot="1" x14ac:dyDescent="0.25">
      <c r="A75" s="314"/>
      <c r="B75" s="315"/>
      <c r="C75" s="197" t="s">
        <v>149</v>
      </c>
      <c r="D75" s="198" t="s">
        <v>247</v>
      </c>
      <c r="E75" s="199" t="s">
        <v>406</v>
      </c>
      <c r="F75" s="200" t="s">
        <v>28</v>
      </c>
      <c r="G75" s="201"/>
      <c r="H75" s="201"/>
      <c r="I75" s="201"/>
      <c r="J75" s="202"/>
      <c r="K75" s="203"/>
      <c r="L75" s="204">
        <v>2</v>
      </c>
      <c r="M75" s="205"/>
      <c r="N75" s="257"/>
    </row>
    <row r="76" spans="1:32" ht="57.75" thickTop="1" thickBot="1" x14ac:dyDescent="0.25">
      <c r="A76" s="314"/>
      <c r="B76" s="313" t="s">
        <v>154</v>
      </c>
      <c r="C76" s="116" t="s">
        <v>408</v>
      </c>
      <c r="D76" s="117" t="s">
        <v>240</v>
      </c>
      <c r="E76" s="118" t="s">
        <v>409</v>
      </c>
      <c r="F76" s="119" t="s">
        <v>28</v>
      </c>
      <c r="G76" s="120">
        <v>20</v>
      </c>
      <c r="H76" s="120">
        <v>20</v>
      </c>
      <c r="I76" s="121">
        <f>G76-H76</f>
        <v>0</v>
      </c>
      <c r="J76" s="122"/>
      <c r="K76" s="123">
        <f>H76+J76</f>
        <v>20</v>
      </c>
      <c r="L76" s="124">
        <v>140</v>
      </c>
      <c r="M76" s="125"/>
      <c r="N76" s="256">
        <v>30</v>
      </c>
    </row>
    <row r="77" spans="1:32" ht="57.75" thickTop="1" thickBot="1" x14ac:dyDescent="0.25">
      <c r="A77" s="314"/>
      <c r="B77" s="314"/>
      <c r="C77" s="116" t="s">
        <v>410</v>
      </c>
      <c r="D77" s="117" t="s">
        <v>43</v>
      </c>
      <c r="E77" s="118" t="s">
        <v>411</v>
      </c>
      <c r="F77" s="119" t="s">
        <v>28</v>
      </c>
      <c r="G77" s="120">
        <v>20</v>
      </c>
      <c r="H77" s="120">
        <v>20</v>
      </c>
      <c r="I77" s="121">
        <f>G77-H77</f>
        <v>0</v>
      </c>
      <c r="J77" s="122"/>
      <c r="K77" s="123">
        <f>H77+J77</f>
        <v>20</v>
      </c>
      <c r="L77" s="124">
        <v>140</v>
      </c>
      <c r="M77" s="125"/>
      <c r="N77" s="256">
        <v>30</v>
      </c>
    </row>
    <row r="78" spans="1:32" ht="57.75" thickTop="1" thickBot="1" x14ac:dyDescent="0.25">
      <c r="A78" s="315"/>
      <c r="B78" s="315"/>
      <c r="C78" s="116" t="s">
        <v>412</v>
      </c>
      <c r="D78" s="117" t="s">
        <v>269</v>
      </c>
      <c r="E78" s="118" t="s">
        <v>413</v>
      </c>
      <c r="F78" s="119" t="s">
        <v>28</v>
      </c>
      <c r="G78" s="120">
        <v>20</v>
      </c>
      <c r="H78" s="120">
        <v>20</v>
      </c>
      <c r="I78" s="121">
        <f>G78-H78</f>
        <v>0</v>
      </c>
      <c r="J78" s="122"/>
      <c r="K78" s="123">
        <f>H78+J78</f>
        <v>20</v>
      </c>
      <c r="L78" s="124">
        <v>120</v>
      </c>
      <c r="M78" s="125"/>
      <c r="N78" s="258">
        <v>30</v>
      </c>
    </row>
    <row r="79" spans="1:32" ht="24" customHeight="1" thickTop="1" thickBot="1" x14ac:dyDescent="0.25">
      <c r="A79" s="316" t="s">
        <v>0</v>
      </c>
      <c r="B79" s="317"/>
      <c r="C79" s="317"/>
      <c r="D79" s="317"/>
      <c r="E79" s="317"/>
      <c r="F79" s="318"/>
      <c r="G79" s="73">
        <f>SUM(G12:G73)</f>
        <v>1290</v>
      </c>
      <c r="H79" s="73"/>
      <c r="I79" s="73"/>
      <c r="J79" s="73"/>
      <c r="K79" s="73"/>
      <c r="L79" s="96">
        <f>SUM(L12:L78)</f>
        <v>2495</v>
      </c>
      <c r="M79" s="74"/>
    </row>
    <row r="80" spans="1:32" ht="15.75" thickTop="1" x14ac:dyDescent="0.2">
      <c r="F80"/>
      <c r="G80"/>
      <c r="H80"/>
      <c r="I80"/>
      <c r="J80"/>
      <c r="K80"/>
      <c r="L80" s="47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</row>
  </sheetData>
  <mergeCells count="10">
    <mergeCell ref="A55:A78"/>
    <mergeCell ref="B55:B75"/>
    <mergeCell ref="B76:B78"/>
    <mergeCell ref="A79:F79"/>
    <mergeCell ref="A1:B3"/>
    <mergeCell ref="C1:L1"/>
    <mergeCell ref="A12:A54"/>
    <mergeCell ref="B12:B28"/>
    <mergeCell ref="B29:B31"/>
    <mergeCell ref="B32:B54"/>
  </mergeCells>
  <phoneticPr fontId="35" type="noConversion"/>
  <printOptions horizontalCentered="1"/>
  <pageMargins left="0.70866141732283472" right="0.39370078740157483" top="0.31496062992125984" bottom="2.5099999999999998" header="0.31496062992125984" footer="0.27559055118110237"/>
  <pageSetup paperSize="5" scale="60" orientation="portrait" cellComments="asDisplayed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1"/>
  <sheetViews>
    <sheetView topLeftCell="A13" zoomScaleNormal="100" workbookViewId="0">
      <selection activeCell="A13" sqref="A13:A29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5.42578125" style="2" customWidth="1"/>
    <col min="14" max="16384" width="7.5703125" style="2"/>
  </cols>
  <sheetData>
    <row r="1" spans="1:13" ht="33.75" customHeight="1" x14ac:dyDescent="0.2">
      <c r="A1" s="273"/>
      <c r="B1" s="273"/>
      <c r="C1" s="267" t="s">
        <v>22</v>
      </c>
      <c r="D1" s="267"/>
      <c r="E1" s="267"/>
      <c r="F1" s="267"/>
      <c r="G1" s="267"/>
      <c r="H1" s="267"/>
      <c r="I1" s="267"/>
      <c r="J1" s="267"/>
      <c r="K1" s="267"/>
    </row>
    <row r="2" spans="1:13" ht="12.75" customHeight="1" x14ac:dyDescent="0.2">
      <c r="A2" s="273"/>
      <c r="B2" s="273"/>
      <c r="C2" s="3"/>
      <c r="D2" s="3"/>
      <c r="E2" s="3"/>
      <c r="H2" s="3"/>
    </row>
    <row r="3" spans="1:13" ht="20.25" customHeight="1" x14ac:dyDescent="0.2">
      <c r="A3" s="273"/>
      <c r="B3" s="273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33" t="s">
        <v>306</v>
      </c>
      <c r="E5" s="48" t="s">
        <v>23</v>
      </c>
      <c r="F5" s="54">
        <v>2012</v>
      </c>
      <c r="H5" s="33">
        <v>2011</v>
      </c>
    </row>
    <row r="6" spans="1:13" customFormat="1" ht="12.75" customHeight="1" thickTop="1" x14ac:dyDescent="0.2"/>
    <row r="7" spans="1:13" ht="12.75" customHeight="1" x14ac:dyDescent="0.2">
      <c r="C7" s="3"/>
      <c r="D7" s="32"/>
      <c r="E7" s="32"/>
      <c r="G7" s="3"/>
      <c r="H7" s="32"/>
    </row>
    <row r="8" spans="1:13" ht="12.75" customHeight="1" x14ac:dyDescent="0.2">
      <c r="E8" s="32"/>
      <c r="G8" s="3"/>
      <c r="H8" s="32"/>
    </row>
    <row r="9" spans="1:13" ht="12.75" customHeight="1" x14ac:dyDescent="0.2">
      <c r="L9" s="2"/>
    </row>
    <row r="10" spans="1:13" ht="12.75" customHeight="1" x14ac:dyDescent="0.2">
      <c r="A10" s="3"/>
      <c r="C10" s="267"/>
      <c r="D10" s="267"/>
      <c r="E10" s="267"/>
      <c r="F10" s="267"/>
      <c r="G10" s="267"/>
      <c r="H10" s="267"/>
      <c r="I10" s="267"/>
      <c r="J10" s="267"/>
      <c r="K10" s="267"/>
      <c r="L10" s="267"/>
      <c r="M10" s="267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75" t="s">
        <v>69</v>
      </c>
      <c r="B12" s="105" t="s">
        <v>53</v>
      </c>
      <c r="C12" s="99" t="s">
        <v>5</v>
      </c>
      <c r="D12" s="99" t="s">
        <v>73</v>
      </c>
      <c r="E12" s="99" t="s">
        <v>3</v>
      </c>
      <c r="F12" s="102" t="s">
        <v>153</v>
      </c>
      <c r="G12" s="100" t="s">
        <v>25</v>
      </c>
      <c r="H12" s="99" t="s">
        <v>26</v>
      </c>
      <c r="I12" s="99" t="s">
        <v>49</v>
      </c>
      <c r="J12" s="100" t="s">
        <v>72</v>
      </c>
      <c r="K12" s="101" t="s">
        <v>50</v>
      </c>
      <c r="L12" s="104" t="s">
        <v>70</v>
      </c>
      <c r="M12" s="103" t="s">
        <v>71</v>
      </c>
    </row>
    <row r="13" spans="1:13" s="158" customFormat="1" ht="40.5" customHeight="1" thickTop="1" x14ac:dyDescent="0.2">
      <c r="A13" s="313" t="s">
        <v>10</v>
      </c>
      <c r="B13" s="313" t="s">
        <v>134</v>
      </c>
      <c r="C13" s="193" t="s">
        <v>314</v>
      </c>
      <c r="D13" s="207" t="s">
        <v>259</v>
      </c>
      <c r="E13" s="78" t="s">
        <v>315</v>
      </c>
      <c r="F13" s="87" t="s">
        <v>28</v>
      </c>
      <c r="G13" s="79"/>
      <c r="H13" s="79"/>
      <c r="I13" s="79"/>
      <c r="J13" s="80"/>
      <c r="K13" s="81"/>
      <c r="L13" s="98">
        <v>2</v>
      </c>
      <c r="M13" s="159"/>
    </row>
    <row r="14" spans="1:13" ht="45" x14ac:dyDescent="0.2">
      <c r="A14" s="314"/>
      <c r="B14" s="314"/>
      <c r="C14" s="194" t="s">
        <v>322</v>
      </c>
      <c r="D14" s="107" t="s">
        <v>183</v>
      </c>
      <c r="E14" s="108" t="s">
        <v>324</v>
      </c>
      <c r="F14" s="109" t="s">
        <v>28</v>
      </c>
      <c r="G14" s="110"/>
      <c r="H14" s="111"/>
      <c r="I14" s="110">
        <f>G14-H14</f>
        <v>0</v>
      </c>
      <c r="J14" s="110">
        <v>24</v>
      </c>
      <c r="K14" s="112">
        <f>H14+J14</f>
        <v>24</v>
      </c>
      <c r="L14" s="113">
        <v>2</v>
      </c>
      <c r="M14" s="114"/>
    </row>
    <row r="15" spans="1:13" ht="56.25" x14ac:dyDescent="0.2">
      <c r="A15" s="314"/>
      <c r="B15" s="314"/>
      <c r="C15" s="76" t="s">
        <v>95</v>
      </c>
      <c r="D15" s="77" t="s">
        <v>94</v>
      </c>
      <c r="E15" s="78" t="s">
        <v>93</v>
      </c>
      <c r="F15" s="87" t="s">
        <v>28</v>
      </c>
      <c r="G15" s="79"/>
      <c r="H15" s="79">
        <v>-4</v>
      </c>
      <c r="I15" s="79">
        <f>G15-H15</f>
        <v>4</v>
      </c>
      <c r="J15" s="80">
        <v>2</v>
      </c>
      <c r="K15" s="81">
        <f>H15+J15</f>
        <v>-2</v>
      </c>
      <c r="L15" s="98">
        <v>13</v>
      </c>
      <c r="M15" s="82"/>
    </row>
    <row r="16" spans="1:13" x14ac:dyDescent="0.2">
      <c r="A16" s="314"/>
      <c r="B16" s="314"/>
      <c r="C16" s="76" t="s">
        <v>318</v>
      </c>
      <c r="D16" s="77" t="s">
        <v>313</v>
      </c>
      <c r="E16" s="78" t="s">
        <v>319</v>
      </c>
      <c r="F16" s="87" t="s">
        <v>28</v>
      </c>
      <c r="G16" s="79"/>
      <c r="H16" s="79">
        <v>-4</v>
      </c>
      <c r="I16" s="79">
        <f>G16-H16</f>
        <v>4</v>
      </c>
      <c r="J16" s="80">
        <v>2</v>
      </c>
      <c r="K16" s="81">
        <f>H16+J16</f>
        <v>-2</v>
      </c>
      <c r="L16" s="98">
        <v>2</v>
      </c>
      <c r="M16" s="82"/>
    </row>
    <row r="17" spans="1:32" ht="56.25" x14ac:dyDescent="0.2">
      <c r="A17" s="314"/>
      <c r="B17" s="314"/>
      <c r="C17" s="55" t="s">
        <v>96</v>
      </c>
      <c r="D17" s="56" t="s">
        <v>98</v>
      </c>
      <c r="E17" s="57" t="s">
        <v>97</v>
      </c>
      <c r="F17" s="88" t="s">
        <v>28</v>
      </c>
      <c r="G17" s="59">
        <v>1</v>
      </c>
      <c r="H17" s="59"/>
      <c r="I17" s="59">
        <f>G17-H17</f>
        <v>1</v>
      </c>
      <c r="J17" s="60"/>
      <c r="K17" s="62">
        <f>H17+J17</f>
        <v>0</v>
      </c>
      <c r="L17" s="85">
        <v>2</v>
      </c>
      <c r="M17" s="83"/>
    </row>
    <row r="18" spans="1:32" ht="45" x14ac:dyDescent="0.2">
      <c r="A18" s="314"/>
      <c r="B18" s="314"/>
      <c r="C18" s="55" t="s">
        <v>110</v>
      </c>
      <c r="D18" s="56" t="s">
        <v>34</v>
      </c>
      <c r="E18" s="57" t="s">
        <v>111</v>
      </c>
      <c r="F18" s="88" t="s">
        <v>28</v>
      </c>
      <c r="G18" s="59"/>
      <c r="H18" s="63"/>
      <c r="I18" s="59">
        <f>G18-H18</f>
        <v>0</v>
      </c>
      <c r="J18" s="59">
        <v>1</v>
      </c>
      <c r="K18" s="62">
        <f>H18+J18</f>
        <v>1</v>
      </c>
      <c r="L18" s="86">
        <v>6</v>
      </c>
      <c r="M18" s="83"/>
    </row>
    <row r="19" spans="1:32" ht="45" x14ac:dyDescent="0.2">
      <c r="A19" s="314"/>
      <c r="B19" s="314"/>
      <c r="C19" s="51" t="s">
        <v>354</v>
      </c>
      <c r="D19" s="50" t="s">
        <v>210</v>
      </c>
      <c r="E19" s="52" t="s">
        <v>355</v>
      </c>
      <c r="F19" s="38" t="s">
        <v>28</v>
      </c>
      <c r="G19" s="40"/>
      <c r="H19" s="40"/>
      <c r="I19" s="40"/>
      <c r="J19" s="41"/>
      <c r="K19" s="39"/>
      <c r="L19" s="94">
        <v>2</v>
      </c>
      <c r="M19" s="84"/>
    </row>
    <row r="20" spans="1:32" ht="67.5" x14ac:dyDescent="0.2">
      <c r="A20" s="314"/>
      <c r="B20" s="314"/>
      <c r="C20" s="51" t="s">
        <v>378</v>
      </c>
      <c r="D20" s="136" t="s">
        <v>226</v>
      </c>
      <c r="E20" s="52" t="s">
        <v>379</v>
      </c>
      <c r="F20" s="38" t="s">
        <v>28</v>
      </c>
      <c r="G20" s="40"/>
      <c r="H20" s="40"/>
      <c r="I20" s="40"/>
      <c r="J20" s="41"/>
      <c r="K20" s="39"/>
      <c r="L20" s="94">
        <v>3</v>
      </c>
      <c r="M20" s="84"/>
    </row>
    <row r="21" spans="1:32" ht="67.5" x14ac:dyDescent="0.2">
      <c r="A21" s="314"/>
      <c r="B21" s="314"/>
      <c r="C21" s="51" t="s">
        <v>376</v>
      </c>
      <c r="D21" s="136" t="s">
        <v>227</v>
      </c>
      <c r="E21" s="52" t="s">
        <v>377</v>
      </c>
      <c r="F21" s="38" t="s">
        <v>28</v>
      </c>
      <c r="G21" s="40"/>
      <c r="H21" s="40"/>
      <c r="I21" s="40"/>
      <c r="J21" s="41"/>
      <c r="K21" s="39"/>
      <c r="L21" s="94">
        <v>1</v>
      </c>
      <c r="M21" s="84"/>
    </row>
    <row r="22" spans="1:32" ht="56.25" x14ac:dyDescent="0.2">
      <c r="A22" s="314"/>
      <c r="B22" s="314"/>
      <c r="C22" s="51" t="s">
        <v>380</v>
      </c>
      <c r="D22" s="136" t="s">
        <v>228</v>
      </c>
      <c r="E22" s="52" t="s">
        <v>381</v>
      </c>
      <c r="F22" s="38" t="s">
        <v>28</v>
      </c>
      <c r="G22" s="40"/>
      <c r="H22" s="40"/>
      <c r="I22" s="40"/>
      <c r="J22" s="41"/>
      <c r="K22" s="39"/>
      <c r="L22" s="94">
        <v>1</v>
      </c>
      <c r="M22" s="84"/>
    </row>
    <row r="23" spans="1:32" ht="45" x14ac:dyDescent="0.2">
      <c r="A23" s="314"/>
      <c r="B23" s="314"/>
      <c r="C23" s="51" t="s">
        <v>414</v>
      </c>
      <c r="D23" s="136" t="s">
        <v>230</v>
      </c>
      <c r="E23" s="52" t="s">
        <v>415</v>
      </c>
      <c r="F23" s="38" t="s">
        <v>28</v>
      </c>
      <c r="G23" s="40"/>
      <c r="H23" s="40"/>
      <c r="I23" s="40"/>
      <c r="J23" s="41"/>
      <c r="K23" s="39"/>
      <c r="L23" s="94">
        <v>1</v>
      </c>
      <c r="M23" s="84"/>
    </row>
    <row r="24" spans="1:32" ht="45" x14ac:dyDescent="0.2">
      <c r="A24" s="314"/>
      <c r="B24" s="314"/>
      <c r="C24" s="55" t="s">
        <v>141</v>
      </c>
      <c r="D24" s="56" t="s">
        <v>42</v>
      </c>
      <c r="E24" s="57" t="s">
        <v>140</v>
      </c>
      <c r="F24" s="88" t="s">
        <v>28</v>
      </c>
      <c r="G24" s="59">
        <v>3</v>
      </c>
      <c r="H24" s="59">
        <v>3</v>
      </c>
      <c r="I24" s="59">
        <f>G24-H24</f>
        <v>0</v>
      </c>
      <c r="J24" s="60"/>
      <c r="K24" s="62">
        <f>H24+J24</f>
        <v>3</v>
      </c>
      <c r="L24" s="85">
        <v>6</v>
      </c>
      <c r="M24" s="83"/>
    </row>
    <row r="25" spans="1:32" x14ac:dyDescent="0.2">
      <c r="A25" s="314"/>
      <c r="B25" s="314"/>
      <c r="C25" s="55" t="s">
        <v>316</v>
      </c>
      <c r="D25" s="56" t="s">
        <v>237</v>
      </c>
      <c r="E25" s="57" t="s">
        <v>317</v>
      </c>
      <c r="F25" s="88" t="s">
        <v>28</v>
      </c>
      <c r="G25" s="59"/>
      <c r="H25" s="59"/>
      <c r="I25" s="59"/>
      <c r="J25" s="60"/>
      <c r="K25" s="62"/>
      <c r="L25" s="85">
        <v>2</v>
      </c>
      <c r="M25" s="83"/>
    </row>
    <row r="26" spans="1:32" x14ac:dyDescent="0.2">
      <c r="A26" s="314"/>
      <c r="B26" s="314"/>
      <c r="C26" s="55" t="s">
        <v>316</v>
      </c>
      <c r="D26" s="56" t="s">
        <v>268</v>
      </c>
      <c r="E26" s="57" t="s">
        <v>317</v>
      </c>
      <c r="F26" s="88" t="s">
        <v>28</v>
      </c>
      <c r="G26" s="59"/>
      <c r="H26" s="59"/>
      <c r="I26" s="59"/>
      <c r="J26" s="60"/>
      <c r="K26" s="62"/>
      <c r="L26" s="85">
        <v>4</v>
      </c>
      <c r="M26" s="83"/>
    </row>
    <row r="27" spans="1:32" ht="56.25" x14ac:dyDescent="0.2">
      <c r="A27" s="314"/>
      <c r="B27" s="314"/>
      <c r="C27" s="55" t="s">
        <v>142</v>
      </c>
      <c r="D27" s="56" t="s">
        <v>44</v>
      </c>
      <c r="E27" s="57" t="s">
        <v>143</v>
      </c>
      <c r="F27" s="88" t="s">
        <v>28</v>
      </c>
      <c r="G27" s="64"/>
      <c r="H27" s="64">
        <v>-5</v>
      </c>
      <c r="I27" s="59">
        <f>G27-H27</f>
        <v>5</v>
      </c>
      <c r="J27" s="65">
        <v>3</v>
      </c>
      <c r="K27" s="61">
        <f>H27+J27</f>
        <v>-2</v>
      </c>
      <c r="L27" s="85">
        <v>20</v>
      </c>
      <c r="M27" s="83"/>
    </row>
    <row r="28" spans="1:32" ht="56.25" x14ac:dyDescent="0.2">
      <c r="A28" s="314"/>
      <c r="B28" s="314"/>
      <c r="C28" s="67" t="s">
        <v>320</v>
      </c>
      <c r="D28" s="68" t="s">
        <v>241</v>
      </c>
      <c r="E28" s="69" t="s">
        <v>321</v>
      </c>
      <c r="F28" s="160" t="s">
        <v>28</v>
      </c>
      <c r="G28" s="64"/>
      <c r="H28" s="64"/>
      <c r="I28" s="59"/>
      <c r="J28" s="65"/>
      <c r="K28" s="161"/>
      <c r="L28" s="95">
        <v>4</v>
      </c>
      <c r="M28" s="83"/>
    </row>
    <row r="29" spans="1:32" ht="45.75" customHeight="1" thickBot="1" x14ac:dyDescent="0.25">
      <c r="A29" s="315"/>
      <c r="B29" s="315"/>
      <c r="C29" s="126" t="s">
        <v>146</v>
      </c>
      <c r="D29" s="68" t="s">
        <v>147</v>
      </c>
      <c r="E29" s="127" t="s">
        <v>148</v>
      </c>
      <c r="F29" s="128" t="s">
        <v>28</v>
      </c>
      <c r="G29" s="40">
        <v>3</v>
      </c>
      <c r="H29" s="40">
        <v>3</v>
      </c>
      <c r="I29" s="40">
        <f>G29-H29</f>
        <v>0</v>
      </c>
      <c r="J29" s="41"/>
      <c r="K29" s="39">
        <f>H29+J29</f>
        <v>3</v>
      </c>
      <c r="L29" s="97">
        <v>6</v>
      </c>
      <c r="M29" s="84"/>
    </row>
    <row r="30" spans="1:32" ht="24.75" customHeight="1" thickTop="1" thickBot="1" x14ac:dyDescent="0.25">
      <c r="A30" s="316" t="s">
        <v>0</v>
      </c>
      <c r="B30" s="317"/>
      <c r="C30" s="317"/>
      <c r="D30" s="317"/>
      <c r="E30" s="317"/>
      <c r="F30" s="317"/>
      <c r="G30" s="73" t="e">
        <f>SUM(#REF!)</f>
        <v>#REF!</v>
      </c>
      <c r="H30" s="73"/>
      <c r="I30" s="73"/>
      <c r="J30" s="73"/>
      <c r="K30" s="73"/>
      <c r="L30" s="106">
        <f>SUM(L13:L29)</f>
        <v>77</v>
      </c>
      <c r="M30" s="74"/>
    </row>
    <row r="31" spans="1:32" ht="15.75" thickTop="1" x14ac:dyDescent="0.2">
      <c r="F31"/>
      <c r="G31"/>
      <c r="H31"/>
      <c r="I31"/>
      <c r="J31"/>
      <c r="K31"/>
      <c r="L31" s="47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</sheetData>
  <mergeCells count="6">
    <mergeCell ref="A30:F30"/>
    <mergeCell ref="C10:M10"/>
    <mergeCell ref="A1:B3"/>
    <mergeCell ref="C1:K1"/>
    <mergeCell ref="B13:B29"/>
    <mergeCell ref="A13:A29"/>
  </mergeCells>
  <phoneticPr fontId="35" type="noConversion"/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8"/>
  <sheetViews>
    <sheetView workbookViewId="0">
      <selection activeCell="D22" sqref="D22"/>
    </sheetView>
  </sheetViews>
  <sheetFormatPr baseColWidth="10" defaultRowHeight="12.75" x14ac:dyDescent="0.2"/>
  <cols>
    <col min="3" max="3" width="22.5703125" customWidth="1"/>
    <col min="5" max="5" width="25.85546875" customWidth="1"/>
  </cols>
  <sheetData>
    <row r="1" spans="2:6" ht="20.25" x14ac:dyDescent="0.3">
      <c r="B1" s="321" t="s">
        <v>155</v>
      </c>
      <c r="C1" s="321"/>
      <c r="D1" s="321"/>
      <c r="E1" s="321"/>
    </row>
    <row r="3" spans="2:6" ht="13.5" thickBot="1" x14ac:dyDescent="0.25"/>
    <row r="4" spans="2:6" ht="24" thickTop="1" thickBot="1" x14ac:dyDescent="0.25">
      <c r="B4" s="129" t="s">
        <v>156</v>
      </c>
      <c r="C4" s="130" t="s">
        <v>157</v>
      </c>
      <c r="D4" s="130" t="s">
        <v>158</v>
      </c>
      <c r="E4" s="130" t="s">
        <v>159</v>
      </c>
    </row>
    <row r="5" spans="2:6" ht="13.5" thickTop="1" x14ac:dyDescent="0.2">
      <c r="B5" s="131"/>
      <c r="C5" s="162" t="s">
        <v>160</v>
      </c>
      <c r="D5" s="164" t="s">
        <v>28</v>
      </c>
      <c r="E5" s="165">
        <v>3</v>
      </c>
    </row>
    <row r="6" spans="2:6" x14ac:dyDescent="0.2">
      <c r="B6" s="131"/>
      <c r="C6" s="162" t="s">
        <v>161</v>
      </c>
      <c r="D6" s="164" t="s">
        <v>28</v>
      </c>
      <c r="E6" s="165">
        <v>1</v>
      </c>
    </row>
    <row r="7" spans="2:6" ht="22.5" x14ac:dyDescent="0.2">
      <c r="B7" s="131"/>
      <c r="C7" s="162" t="s">
        <v>162</v>
      </c>
      <c r="D7" s="164" t="s">
        <v>28</v>
      </c>
      <c r="E7" s="165">
        <v>1</v>
      </c>
    </row>
    <row r="8" spans="2:6" x14ac:dyDescent="0.2">
      <c r="B8" s="131"/>
      <c r="C8" s="162" t="s">
        <v>163</v>
      </c>
      <c r="D8" s="164" t="s">
        <v>28</v>
      </c>
      <c r="E8" s="165">
        <v>4</v>
      </c>
    </row>
    <row r="9" spans="2:6" x14ac:dyDescent="0.2">
      <c r="B9" s="131"/>
      <c r="C9" s="162" t="s">
        <v>164</v>
      </c>
      <c r="D9" s="164" t="s">
        <v>28</v>
      </c>
      <c r="E9" s="165">
        <v>14</v>
      </c>
      <c r="F9" s="166">
        <v>6</v>
      </c>
    </row>
    <row r="10" spans="2:6" x14ac:dyDescent="0.2">
      <c r="B10" s="131"/>
      <c r="C10" s="162" t="s">
        <v>165</v>
      </c>
      <c r="D10" s="164" t="s">
        <v>28</v>
      </c>
      <c r="E10" s="165">
        <v>1</v>
      </c>
    </row>
    <row r="11" spans="2:6" x14ac:dyDescent="0.2">
      <c r="B11" s="131"/>
      <c r="C11" s="162" t="s">
        <v>166</v>
      </c>
      <c r="D11" s="164" t="s">
        <v>28</v>
      </c>
      <c r="E11" s="165">
        <v>2</v>
      </c>
    </row>
    <row r="12" spans="2:6" x14ac:dyDescent="0.2">
      <c r="B12" s="131"/>
      <c r="C12" s="162" t="s">
        <v>167</v>
      </c>
      <c r="D12" s="164" t="s">
        <v>28</v>
      </c>
      <c r="E12" s="165">
        <v>1</v>
      </c>
    </row>
    <row r="13" spans="2:6" ht="22.5" x14ac:dyDescent="0.2">
      <c r="B13" s="131"/>
      <c r="C13" s="162" t="s">
        <v>168</v>
      </c>
      <c r="D13" s="164" t="s">
        <v>28</v>
      </c>
      <c r="E13" s="165">
        <v>1</v>
      </c>
    </row>
    <row r="14" spans="2:6" ht="22.5" x14ac:dyDescent="0.2">
      <c r="B14" s="131"/>
      <c r="C14" s="162" t="s">
        <v>169</v>
      </c>
      <c r="D14" s="164" t="s">
        <v>28</v>
      </c>
      <c r="E14" s="165">
        <v>3</v>
      </c>
    </row>
    <row r="15" spans="2:6" x14ac:dyDescent="0.2">
      <c r="B15" s="131"/>
      <c r="C15" s="162" t="s">
        <v>170</v>
      </c>
      <c r="D15" s="164" t="s">
        <v>28</v>
      </c>
      <c r="E15" s="165">
        <v>3</v>
      </c>
    </row>
    <row r="16" spans="2:6" x14ac:dyDescent="0.2">
      <c r="B16" s="131"/>
      <c r="C16" s="162" t="s">
        <v>171</v>
      </c>
      <c r="D16" s="164" t="s">
        <v>28</v>
      </c>
      <c r="E16" s="165">
        <v>2</v>
      </c>
    </row>
    <row r="17" spans="2:5" x14ac:dyDescent="0.2">
      <c r="B17" s="131"/>
      <c r="C17" s="162" t="s">
        <v>172</v>
      </c>
      <c r="D17" s="164" t="s">
        <v>28</v>
      </c>
      <c r="E17" s="165">
        <v>2</v>
      </c>
    </row>
    <row r="18" spans="2:5" ht="22.5" x14ac:dyDescent="0.2">
      <c r="B18" s="131"/>
      <c r="C18" s="162" t="s">
        <v>173</v>
      </c>
      <c r="D18" s="164" t="s">
        <v>28</v>
      </c>
      <c r="E18" s="165">
        <v>2</v>
      </c>
    </row>
  </sheetData>
  <mergeCells count="1">
    <mergeCell ref="B1:E1"/>
  </mergeCells>
  <phoneticPr fontId="35" type="noConversion"/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opLeftCell="A57" workbookViewId="0">
      <selection activeCell="F80" sqref="F80"/>
    </sheetView>
  </sheetViews>
  <sheetFormatPr baseColWidth="10" defaultRowHeight="12.75" x14ac:dyDescent="0.2"/>
  <cols>
    <col min="2" max="2" width="22.5703125" customWidth="1"/>
  </cols>
  <sheetData>
    <row r="1" spans="1:19" ht="20.25" customHeight="1" thickTop="1" thickBot="1" x14ac:dyDescent="0.25">
      <c r="A1" s="313"/>
      <c r="B1" s="313" t="s">
        <v>157</v>
      </c>
      <c r="C1" s="333" t="s">
        <v>174</v>
      </c>
      <c r="D1" s="335" t="s">
        <v>25</v>
      </c>
      <c r="E1" s="337" t="s">
        <v>26</v>
      </c>
      <c r="F1" s="326" t="s">
        <v>175</v>
      </c>
      <c r="G1" s="328" t="s">
        <v>50</v>
      </c>
      <c r="H1" s="330" t="s">
        <v>176</v>
      </c>
      <c r="I1" s="330"/>
      <c r="J1" s="330"/>
      <c r="K1" s="330" t="s">
        <v>177</v>
      </c>
      <c r="L1" s="330"/>
      <c r="M1" s="330"/>
      <c r="N1" s="330" t="s">
        <v>178</v>
      </c>
      <c r="O1" s="330"/>
      <c r="P1" s="331"/>
      <c r="Q1" s="330" t="s">
        <v>179</v>
      </c>
      <c r="R1" s="330"/>
      <c r="S1" s="330"/>
    </row>
    <row r="2" spans="1:19" ht="32.25" customHeight="1" thickTop="1" thickBot="1" x14ac:dyDescent="0.25">
      <c r="A2" s="332"/>
      <c r="B2" s="332"/>
      <c r="C2" s="334"/>
      <c r="D2" s="336"/>
      <c r="E2" s="338"/>
      <c r="F2" s="327"/>
      <c r="G2" s="329"/>
      <c r="H2" s="132" t="s">
        <v>180</v>
      </c>
      <c r="I2" s="132" t="s">
        <v>181</v>
      </c>
      <c r="J2" s="132" t="s">
        <v>182</v>
      </c>
      <c r="K2" s="132" t="s">
        <v>180</v>
      </c>
      <c r="L2" s="132" t="s">
        <v>181</v>
      </c>
      <c r="M2" s="132" t="s">
        <v>182</v>
      </c>
      <c r="N2" s="132" t="s">
        <v>180</v>
      </c>
      <c r="O2" s="132" t="s">
        <v>181</v>
      </c>
      <c r="P2" s="133" t="s">
        <v>182</v>
      </c>
      <c r="Q2" s="134" t="s">
        <v>180</v>
      </c>
      <c r="R2" s="134" t="s">
        <v>181</v>
      </c>
      <c r="S2" s="134" t="s">
        <v>182</v>
      </c>
    </row>
    <row r="3" spans="1:19" ht="14.25" thickTop="1" thickBot="1" x14ac:dyDescent="0.25">
      <c r="A3" s="135"/>
      <c r="B3" s="157" t="s">
        <v>183</v>
      </c>
      <c r="C3" s="136" t="s">
        <v>28</v>
      </c>
      <c r="D3" s="136">
        <v>3</v>
      </c>
      <c r="E3" s="136">
        <v>3</v>
      </c>
      <c r="F3" s="136">
        <v>2</v>
      </c>
      <c r="G3" s="137">
        <v>4</v>
      </c>
      <c r="H3" s="138"/>
      <c r="I3" s="139"/>
      <c r="J3" s="139"/>
      <c r="K3" s="139"/>
      <c r="L3" s="139"/>
      <c r="M3" s="139"/>
      <c r="N3" s="139"/>
      <c r="O3" s="139"/>
      <c r="P3" s="140"/>
      <c r="Q3" s="141"/>
      <c r="R3" s="142"/>
      <c r="S3" s="143"/>
    </row>
    <row r="4" spans="1:19" ht="14.25" thickTop="1" thickBot="1" x14ac:dyDescent="0.25">
      <c r="A4" s="135"/>
      <c r="B4" s="157" t="s">
        <v>184</v>
      </c>
      <c r="C4" s="136" t="s">
        <v>27</v>
      </c>
      <c r="D4" s="136">
        <v>10</v>
      </c>
      <c r="E4" s="136">
        <v>10</v>
      </c>
      <c r="F4" s="136">
        <v>12</v>
      </c>
      <c r="G4" s="137">
        <v>19</v>
      </c>
      <c r="H4" s="138"/>
      <c r="I4" s="139"/>
      <c r="J4" s="139"/>
      <c r="K4" s="139"/>
      <c r="L4" s="139"/>
      <c r="M4" s="139"/>
      <c r="N4" s="139"/>
      <c r="O4" s="139"/>
      <c r="P4" s="140"/>
      <c r="Q4" s="141"/>
      <c r="R4" s="142"/>
      <c r="S4" s="143"/>
    </row>
    <row r="5" spans="1:19" ht="14.25" thickTop="1" thickBot="1" x14ac:dyDescent="0.25">
      <c r="A5" s="135"/>
      <c r="B5" s="157" t="s">
        <v>185</v>
      </c>
      <c r="C5" s="136" t="s">
        <v>28</v>
      </c>
      <c r="D5" s="136">
        <v>3</v>
      </c>
      <c r="E5" s="136">
        <v>3</v>
      </c>
      <c r="F5" s="136">
        <v>7</v>
      </c>
      <c r="G5" s="137">
        <v>9</v>
      </c>
      <c r="H5" s="138"/>
      <c r="I5" s="139"/>
      <c r="J5" s="139"/>
      <c r="K5" s="139"/>
      <c r="L5" s="139"/>
      <c r="M5" s="139"/>
      <c r="N5" s="139"/>
      <c r="O5" s="139"/>
      <c r="P5" s="140"/>
      <c r="Q5" s="141"/>
      <c r="R5" s="142"/>
      <c r="S5" s="143"/>
    </row>
    <row r="6" spans="1:19" ht="25.5" thickTop="1" thickBot="1" x14ac:dyDescent="0.25">
      <c r="A6" s="135"/>
      <c r="B6" s="157" t="s">
        <v>186</v>
      </c>
      <c r="C6" s="136" t="s">
        <v>28</v>
      </c>
      <c r="D6" s="136"/>
      <c r="E6" s="136"/>
      <c r="F6" s="136">
        <v>50</v>
      </c>
      <c r="G6" s="137">
        <v>47</v>
      </c>
      <c r="H6" s="138"/>
      <c r="I6" s="139"/>
      <c r="J6" s="139"/>
      <c r="K6" s="139"/>
      <c r="L6" s="139"/>
      <c r="M6" s="139"/>
      <c r="N6" s="139"/>
      <c r="O6" s="139"/>
      <c r="P6" s="140"/>
      <c r="Q6" s="141"/>
      <c r="R6" s="142"/>
      <c r="S6" s="143"/>
    </row>
    <row r="7" spans="1:19" ht="25.5" thickTop="1" thickBot="1" x14ac:dyDescent="0.25">
      <c r="A7" s="135"/>
      <c r="B7" s="157" t="s">
        <v>187</v>
      </c>
      <c r="C7" s="136" t="s">
        <v>28</v>
      </c>
      <c r="D7" s="136">
        <v>36</v>
      </c>
      <c r="E7" s="136">
        <v>36</v>
      </c>
      <c r="F7" s="136">
        <v>144</v>
      </c>
      <c r="G7" s="137">
        <v>110</v>
      </c>
      <c r="H7" s="138"/>
      <c r="I7" s="139"/>
      <c r="J7" s="139"/>
      <c r="K7" s="139"/>
      <c r="L7" s="139"/>
      <c r="M7" s="139"/>
      <c r="N7" s="139"/>
      <c r="O7" s="139"/>
      <c r="P7" s="140"/>
      <c r="Q7" s="141">
        <v>10</v>
      </c>
      <c r="R7" s="142">
        <v>893.2</v>
      </c>
      <c r="S7" s="143">
        <f>Q7*R7</f>
        <v>8932</v>
      </c>
    </row>
    <row r="8" spans="1:19" ht="25.5" thickTop="1" thickBot="1" x14ac:dyDescent="0.25">
      <c r="A8" s="135"/>
      <c r="B8" s="157" t="s">
        <v>188</v>
      </c>
      <c r="C8" s="136" t="s">
        <v>28</v>
      </c>
      <c r="D8" s="136">
        <v>60</v>
      </c>
      <c r="E8" s="136">
        <v>60</v>
      </c>
      <c r="F8" s="136">
        <v>720</v>
      </c>
      <c r="G8" s="137">
        <v>300</v>
      </c>
      <c r="H8" s="138"/>
      <c r="I8" s="139"/>
      <c r="J8" s="139"/>
      <c r="K8" s="139"/>
      <c r="L8" s="139"/>
      <c r="M8" s="139"/>
      <c r="N8" s="139"/>
      <c r="O8" s="139"/>
      <c r="P8" s="140"/>
      <c r="Q8" s="141">
        <v>10</v>
      </c>
      <c r="R8" s="142">
        <v>893.2</v>
      </c>
      <c r="S8" s="143">
        <f>Q8*R8</f>
        <v>8932</v>
      </c>
    </row>
    <row r="9" spans="1:19" ht="14.25" thickTop="1" thickBot="1" x14ac:dyDescent="0.25">
      <c r="A9" s="135"/>
      <c r="B9" s="157" t="s">
        <v>189</v>
      </c>
      <c r="C9" s="136" t="s">
        <v>28</v>
      </c>
      <c r="D9" s="136">
        <v>120</v>
      </c>
      <c r="E9" s="136">
        <v>120</v>
      </c>
      <c r="F9" s="136">
        <v>144</v>
      </c>
      <c r="G9" s="137">
        <v>184</v>
      </c>
      <c r="H9" s="138"/>
      <c r="I9" s="139"/>
      <c r="J9" s="139"/>
      <c r="K9" s="139"/>
      <c r="L9" s="139"/>
      <c r="M9" s="139"/>
      <c r="N9" s="139"/>
      <c r="O9" s="139"/>
      <c r="P9" s="140"/>
      <c r="Q9" s="141">
        <v>20</v>
      </c>
      <c r="R9" s="142">
        <v>535.91999999999996</v>
      </c>
      <c r="S9" s="143">
        <f>Q9*R9</f>
        <v>10718.4</v>
      </c>
    </row>
    <row r="10" spans="1:19" ht="14.25" thickTop="1" thickBot="1" x14ac:dyDescent="0.25">
      <c r="A10" s="135"/>
      <c r="B10" s="157" t="s">
        <v>190</v>
      </c>
      <c r="C10" s="136" t="s">
        <v>28</v>
      </c>
      <c r="D10" s="136">
        <v>5</v>
      </c>
      <c r="E10" s="136">
        <v>5</v>
      </c>
      <c r="F10" s="136">
        <v>60</v>
      </c>
      <c r="G10" s="137">
        <v>60</v>
      </c>
      <c r="H10" s="138"/>
      <c r="I10" s="139"/>
      <c r="J10" s="139"/>
      <c r="K10" s="139"/>
      <c r="L10" s="139"/>
      <c r="M10" s="139"/>
      <c r="N10" s="139"/>
      <c r="O10" s="139"/>
      <c r="P10" s="140"/>
      <c r="Q10" s="141"/>
      <c r="R10" s="144"/>
      <c r="S10" s="143"/>
    </row>
    <row r="11" spans="1:19" ht="14.25" thickTop="1" thickBot="1" x14ac:dyDescent="0.25">
      <c r="A11" s="135"/>
      <c r="B11" s="157" t="s">
        <v>191</v>
      </c>
      <c r="C11" s="136" t="s">
        <v>28</v>
      </c>
      <c r="D11" s="136">
        <v>25</v>
      </c>
      <c r="E11" s="136">
        <v>25</v>
      </c>
      <c r="F11" s="136">
        <v>60</v>
      </c>
      <c r="G11" s="137">
        <v>45</v>
      </c>
      <c r="H11" s="138"/>
      <c r="I11" s="139"/>
      <c r="J11" s="139"/>
      <c r="K11" s="139"/>
      <c r="L11" s="139"/>
      <c r="M11" s="139"/>
      <c r="N11" s="139"/>
      <c r="O11" s="139"/>
      <c r="P11" s="140"/>
      <c r="Q11" s="141">
        <v>10</v>
      </c>
      <c r="R11" s="142">
        <v>446.6</v>
      </c>
      <c r="S11" s="143">
        <f>Q11*R11</f>
        <v>4466</v>
      </c>
    </row>
    <row r="12" spans="1:19" ht="25.5" thickTop="1" thickBot="1" x14ac:dyDescent="0.25">
      <c r="A12" s="135"/>
      <c r="B12" s="157" t="s">
        <v>192</v>
      </c>
      <c r="C12" s="136" t="s">
        <v>28</v>
      </c>
      <c r="D12" s="136">
        <v>5</v>
      </c>
      <c r="E12" s="136">
        <v>5</v>
      </c>
      <c r="F12" s="136">
        <v>20</v>
      </c>
      <c r="G12" s="137">
        <v>15</v>
      </c>
      <c r="H12" s="138"/>
      <c r="I12" s="139"/>
      <c r="J12" s="139"/>
      <c r="K12" s="139"/>
      <c r="L12" s="139"/>
      <c r="M12" s="139"/>
      <c r="N12" s="139"/>
      <c r="O12" s="139"/>
      <c r="P12" s="140"/>
      <c r="Q12" s="141">
        <v>5</v>
      </c>
      <c r="R12" s="142">
        <v>4466</v>
      </c>
      <c r="S12" s="143">
        <f>Q12*R12</f>
        <v>22330</v>
      </c>
    </row>
    <row r="13" spans="1:19" ht="25.5" thickTop="1" thickBot="1" x14ac:dyDescent="0.25">
      <c r="A13" s="135"/>
      <c r="B13" s="157" t="s">
        <v>193</v>
      </c>
      <c r="C13" s="136" t="s">
        <v>28</v>
      </c>
      <c r="D13" s="136">
        <v>4</v>
      </c>
      <c r="E13" s="136">
        <v>4</v>
      </c>
      <c r="F13" s="136">
        <v>10</v>
      </c>
      <c r="G13" s="137">
        <v>6</v>
      </c>
      <c r="H13" s="138"/>
      <c r="I13" s="139"/>
      <c r="J13" s="139"/>
      <c r="K13" s="139"/>
      <c r="L13" s="139"/>
      <c r="M13" s="139"/>
      <c r="N13" s="139"/>
      <c r="O13" s="139"/>
      <c r="P13" s="140"/>
      <c r="Q13" s="141"/>
      <c r="R13" s="142"/>
      <c r="S13" s="143"/>
    </row>
    <row r="14" spans="1:19" ht="14.25" thickTop="1" thickBot="1" x14ac:dyDescent="0.25">
      <c r="A14" s="135"/>
      <c r="B14" s="157" t="s">
        <v>194</v>
      </c>
      <c r="C14" s="136" t="s">
        <v>27</v>
      </c>
      <c r="D14" s="136">
        <v>5</v>
      </c>
      <c r="E14" s="136">
        <v>5</v>
      </c>
      <c r="F14" s="136">
        <v>10</v>
      </c>
      <c r="G14" s="137">
        <v>11</v>
      </c>
      <c r="H14" s="138"/>
      <c r="I14" s="145"/>
      <c r="J14" s="145"/>
      <c r="K14" s="145"/>
      <c r="L14" s="145"/>
      <c r="M14" s="145"/>
      <c r="N14" s="145"/>
      <c r="O14" s="145"/>
      <c r="P14" s="146"/>
      <c r="Q14" s="141">
        <v>2</v>
      </c>
      <c r="R14" s="142">
        <v>714.56</v>
      </c>
      <c r="S14" s="143">
        <f>Q14*R14</f>
        <v>1429.12</v>
      </c>
    </row>
    <row r="15" spans="1:19" ht="25.5" thickTop="1" thickBot="1" x14ac:dyDescent="0.25">
      <c r="A15" s="135"/>
      <c r="B15" s="157" t="s">
        <v>30</v>
      </c>
      <c r="C15" s="136" t="s">
        <v>28</v>
      </c>
      <c r="D15" s="136">
        <v>30</v>
      </c>
      <c r="E15" s="136">
        <v>30</v>
      </c>
      <c r="F15" s="136">
        <v>20</v>
      </c>
      <c r="G15" s="137">
        <v>20</v>
      </c>
      <c r="H15" s="138"/>
      <c r="I15" s="145"/>
      <c r="J15" s="145"/>
      <c r="K15" s="145"/>
      <c r="L15" s="145"/>
      <c r="M15" s="145"/>
      <c r="N15" s="145"/>
      <c r="O15" s="145"/>
      <c r="P15" s="146"/>
      <c r="Q15" s="141"/>
      <c r="R15" s="147"/>
      <c r="S15" s="148"/>
    </row>
    <row r="16" spans="1:19" ht="25.5" thickTop="1" thickBot="1" x14ac:dyDescent="0.25">
      <c r="A16" s="135"/>
      <c r="B16" s="157" t="s">
        <v>195</v>
      </c>
      <c r="C16" s="136" t="s">
        <v>28</v>
      </c>
      <c r="D16" s="136"/>
      <c r="E16" s="136"/>
      <c r="F16" s="136">
        <v>2</v>
      </c>
      <c r="G16" s="137">
        <v>1</v>
      </c>
      <c r="H16" s="138"/>
      <c r="I16" s="145"/>
      <c r="J16" s="145"/>
      <c r="K16" s="145"/>
      <c r="L16" s="145"/>
      <c r="M16" s="145"/>
      <c r="N16" s="145"/>
      <c r="O16" s="145"/>
      <c r="P16" s="146"/>
      <c r="Q16" s="141"/>
      <c r="R16" s="147"/>
      <c r="S16" s="148"/>
    </row>
    <row r="17" spans="1:19" ht="14.25" thickTop="1" thickBot="1" x14ac:dyDescent="0.25">
      <c r="A17" s="135"/>
      <c r="B17" s="157" t="s">
        <v>196</v>
      </c>
      <c r="C17" s="136" t="s">
        <v>28</v>
      </c>
      <c r="D17" s="136">
        <v>50</v>
      </c>
      <c r="E17" s="136">
        <v>50</v>
      </c>
      <c r="F17" s="136">
        <v>150</v>
      </c>
      <c r="G17" s="137">
        <v>180</v>
      </c>
      <c r="H17" s="138"/>
      <c r="I17" s="145"/>
      <c r="J17" s="145"/>
      <c r="K17" s="145"/>
      <c r="L17" s="145"/>
      <c r="M17" s="145"/>
      <c r="N17" s="145"/>
      <c r="O17" s="145"/>
      <c r="P17" s="146"/>
      <c r="Q17" s="141"/>
      <c r="R17" s="147"/>
      <c r="S17" s="148"/>
    </row>
    <row r="18" spans="1:19" ht="14.25" thickTop="1" thickBot="1" x14ac:dyDescent="0.25">
      <c r="A18" s="135"/>
      <c r="B18" s="157" t="s">
        <v>197</v>
      </c>
      <c r="C18" s="136" t="s">
        <v>28</v>
      </c>
      <c r="D18" s="136">
        <v>50</v>
      </c>
      <c r="E18" s="136">
        <v>50</v>
      </c>
      <c r="F18" s="136">
        <v>150</v>
      </c>
      <c r="G18" s="137">
        <v>160</v>
      </c>
      <c r="H18" s="138"/>
      <c r="I18" s="145"/>
      <c r="J18" s="145"/>
      <c r="K18" s="145"/>
      <c r="L18" s="145"/>
      <c r="M18" s="145"/>
      <c r="N18" s="145"/>
      <c r="O18" s="145"/>
      <c r="P18" s="146"/>
      <c r="Q18" s="141">
        <v>20</v>
      </c>
      <c r="R18" s="142">
        <v>2012.6</v>
      </c>
      <c r="S18" s="143">
        <f>Q18*R18</f>
        <v>40252</v>
      </c>
    </row>
    <row r="19" spans="1:19" ht="14.25" thickTop="1" thickBot="1" x14ac:dyDescent="0.25">
      <c r="A19" s="135"/>
      <c r="B19" s="157" t="s">
        <v>198</v>
      </c>
      <c r="C19" s="136" t="s">
        <v>28</v>
      </c>
      <c r="D19" s="136">
        <v>50</v>
      </c>
      <c r="E19" s="136">
        <v>50</v>
      </c>
      <c r="F19" s="136"/>
      <c r="G19" s="137">
        <v>30</v>
      </c>
      <c r="H19" s="138"/>
      <c r="I19" s="145"/>
      <c r="J19" s="145"/>
      <c r="K19" s="145"/>
      <c r="L19" s="145"/>
      <c r="M19" s="145"/>
      <c r="N19" s="145"/>
      <c r="O19" s="145"/>
      <c r="P19" s="146"/>
      <c r="Q19" s="141"/>
      <c r="R19" s="142"/>
      <c r="S19" s="143"/>
    </row>
    <row r="20" spans="1:19" ht="14.25" thickTop="1" thickBot="1" x14ac:dyDescent="0.25">
      <c r="A20" s="135"/>
      <c r="B20" s="157" t="s">
        <v>199</v>
      </c>
      <c r="C20" s="136" t="s">
        <v>28</v>
      </c>
      <c r="D20" s="136">
        <v>30</v>
      </c>
      <c r="E20" s="136">
        <v>30</v>
      </c>
      <c r="F20" s="136">
        <v>150</v>
      </c>
      <c r="G20" s="137">
        <v>140</v>
      </c>
      <c r="H20" s="138"/>
      <c r="I20" s="145"/>
      <c r="J20" s="145"/>
      <c r="K20" s="145"/>
      <c r="L20" s="145"/>
      <c r="M20" s="145"/>
      <c r="N20" s="145"/>
      <c r="O20" s="145"/>
      <c r="P20" s="146"/>
      <c r="Q20" s="141">
        <v>20</v>
      </c>
      <c r="R20" s="142">
        <v>1869.92</v>
      </c>
      <c r="S20" s="143">
        <f>Q20*R20</f>
        <v>37398.400000000001</v>
      </c>
    </row>
    <row r="21" spans="1:19" ht="14.25" thickTop="1" thickBot="1" x14ac:dyDescent="0.25">
      <c r="A21" s="135"/>
      <c r="B21" s="157" t="s">
        <v>200</v>
      </c>
      <c r="C21" s="136" t="s">
        <v>28</v>
      </c>
      <c r="D21" s="136"/>
      <c r="E21" s="136"/>
      <c r="F21" s="136">
        <v>10</v>
      </c>
      <c r="G21" s="137">
        <v>8</v>
      </c>
      <c r="H21" s="138"/>
      <c r="I21" s="145"/>
      <c r="J21" s="145"/>
      <c r="K21" s="145"/>
      <c r="L21" s="145"/>
      <c r="M21" s="145"/>
      <c r="N21" s="145"/>
      <c r="O21" s="145"/>
      <c r="P21" s="146"/>
      <c r="Q21" s="149"/>
      <c r="R21" s="150"/>
      <c r="S21" s="151"/>
    </row>
    <row r="22" spans="1:19" ht="14.25" thickTop="1" thickBot="1" x14ac:dyDescent="0.25">
      <c r="A22" s="135"/>
      <c r="B22" s="157" t="s">
        <v>201</v>
      </c>
      <c r="C22" s="136" t="s">
        <v>28</v>
      </c>
      <c r="D22" s="136">
        <v>20</v>
      </c>
      <c r="E22" s="136">
        <v>20</v>
      </c>
      <c r="F22" s="136"/>
      <c r="G22" s="137">
        <v>14</v>
      </c>
      <c r="H22" s="138"/>
      <c r="I22" s="145"/>
      <c r="J22" s="145"/>
      <c r="K22" s="145"/>
      <c r="L22" s="145"/>
      <c r="M22" s="145"/>
      <c r="N22" s="145"/>
      <c r="O22" s="145"/>
      <c r="P22" s="146"/>
      <c r="Q22" s="141"/>
      <c r="R22" s="147"/>
      <c r="S22" s="148"/>
    </row>
    <row r="23" spans="1:19" ht="25.5" thickTop="1" thickBot="1" x14ac:dyDescent="0.25">
      <c r="A23" s="135"/>
      <c r="B23" s="157" t="s">
        <v>202</v>
      </c>
      <c r="C23" s="136" t="s">
        <v>28</v>
      </c>
      <c r="D23" s="136">
        <v>10</v>
      </c>
      <c r="E23" s="136">
        <v>10</v>
      </c>
      <c r="F23" s="136"/>
      <c r="G23" s="137">
        <v>7</v>
      </c>
      <c r="H23" s="138"/>
      <c r="I23" s="145"/>
      <c r="J23" s="145"/>
      <c r="K23" s="145"/>
      <c r="L23" s="145"/>
      <c r="M23" s="145"/>
      <c r="N23" s="145"/>
      <c r="O23" s="145"/>
      <c r="P23" s="146"/>
      <c r="Q23" s="141"/>
      <c r="R23" s="147"/>
      <c r="S23" s="148"/>
    </row>
    <row r="24" spans="1:19" ht="14.25" thickTop="1" thickBot="1" x14ac:dyDescent="0.25">
      <c r="A24" s="135"/>
      <c r="B24" s="157" t="s">
        <v>203</v>
      </c>
      <c r="C24" s="136" t="s">
        <v>28</v>
      </c>
      <c r="D24" s="136">
        <v>3</v>
      </c>
      <c r="E24" s="136">
        <v>3</v>
      </c>
      <c r="F24" s="136">
        <v>60</v>
      </c>
      <c r="G24" s="137">
        <v>40</v>
      </c>
      <c r="H24" s="152"/>
      <c r="I24" s="145"/>
      <c r="J24" s="145"/>
      <c r="K24" s="145"/>
      <c r="L24" s="145"/>
      <c r="M24" s="145"/>
      <c r="N24" s="145"/>
      <c r="O24" s="145"/>
      <c r="P24" s="146"/>
      <c r="Q24" s="141"/>
      <c r="R24" s="147"/>
      <c r="S24" s="148"/>
    </row>
    <row r="25" spans="1:19" ht="25.5" thickTop="1" thickBot="1" x14ac:dyDescent="0.25">
      <c r="A25" s="135"/>
      <c r="B25" s="157" t="s">
        <v>204</v>
      </c>
      <c r="C25" s="136" t="s">
        <v>28</v>
      </c>
      <c r="D25" s="136">
        <v>20</v>
      </c>
      <c r="E25" s="136">
        <v>20</v>
      </c>
      <c r="F25" s="136">
        <v>60</v>
      </c>
      <c r="G25" s="137">
        <v>30</v>
      </c>
      <c r="H25" s="152"/>
      <c r="I25" s="145"/>
      <c r="J25" s="145"/>
      <c r="K25" s="145"/>
      <c r="L25" s="145"/>
      <c r="M25" s="145"/>
      <c r="N25" s="145"/>
      <c r="O25" s="145"/>
      <c r="P25" s="146"/>
      <c r="Q25" s="141">
        <v>10</v>
      </c>
      <c r="R25" s="142">
        <v>3076.32</v>
      </c>
      <c r="S25" s="143">
        <f>Q25*R25</f>
        <v>30763.200000000001</v>
      </c>
    </row>
    <row r="26" spans="1:19" ht="25.5" thickTop="1" thickBot="1" x14ac:dyDescent="0.25">
      <c r="A26" s="135"/>
      <c r="B26" s="157" t="s">
        <v>205</v>
      </c>
      <c r="C26" s="136" t="s">
        <v>28</v>
      </c>
      <c r="D26" s="136">
        <v>10</v>
      </c>
      <c r="E26" s="136">
        <v>10</v>
      </c>
      <c r="F26" s="136">
        <v>5</v>
      </c>
      <c r="G26" s="137">
        <v>13</v>
      </c>
      <c r="H26" s="152"/>
      <c r="I26" s="145"/>
      <c r="J26" s="145"/>
      <c r="K26" s="145"/>
      <c r="L26" s="145"/>
      <c r="M26" s="145"/>
      <c r="N26" s="145"/>
      <c r="O26" s="145"/>
      <c r="P26" s="146"/>
      <c r="Q26" s="141"/>
      <c r="R26" s="147"/>
      <c r="S26" s="148"/>
    </row>
    <row r="27" spans="1:19" ht="14.25" thickTop="1" thickBot="1" x14ac:dyDescent="0.25">
      <c r="A27" s="135"/>
      <c r="B27" s="157" t="s">
        <v>206</v>
      </c>
      <c r="C27" s="136" t="s">
        <v>28</v>
      </c>
      <c r="D27" s="136">
        <v>2</v>
      </c>
      <c r="E27" s="136">
        <v>2</v>
      </c>
      <c r="F27" s="136">
        <v>1</v>
      </c>
      <c r="G27" s="137">
        <v>2</v>
      </c>
      <c r="H27" s="152"/>
      <c r="I27" s="145"/>
      <c r="J27" s="145"/>
      <c r="K27" s="145"/>
      <c r="L27" s="145"/>
      <c r="M27" s="145"/>
      <c r="N27" s="145"/>
      <c r="O27" s="145"/>
      <c r="P27" s="146"/>
      <c r="Q27" s="141"/>
      <c r="R27" s="147"/>
      <c r="S27" s="148"/>
    </row>
    <row r="28" spans="1:19" ht="25.5" thickTop="1" thickBot="1" x14ac:dyDescent="0.25">
      <c r="A28" s="135"/>
      <c r="B28" s="157" t="s">
        <v>257</v>
      </c>
      <c r="C28" s="136" t="s">
        <v>28</v>
      </c>
      <c r="D28" s="136"/>
      <c r="E28" s="136"/>
      <c r="F28" s="136">
        <v>3</v>
      </c>
      <c r="G28" s="137">
        <v>1</v>
      </c>
      <c r="H28" s="152"/>
      <c r="I28" s="145"/>
      <c r="J28" s="145"/>
      <c r="K28" s="145"/>
      <c r="L28" s="145"/>
      <c r="M28" s="145"/>
      <c r="N28" s="145"/>
      <c r="O28" s="145"/>
      <c r="P28" s="146"/>
      <c r="Q28" s="141"/>
      <c r="R28" s="147"/>
      <c r="S28" s="148"/>
    </row>
    <row r="29" spans="1:19" ht="49.5" thickTop="1" thickBot="1" x14ac:dyDescent="0.25">
      <c r="A29" s="135"/>
      <c r="B29" s="157" t="s">
        <v>207</v>
      </c>
      <c r="C29" s="136" t="s">
        <v>28</v>
      </c>
      <c r="D29" s="136"/>
      <c r="E29" s="136"/>
      <c r="F29" s="136">
        <v>20</v>
      </c>
      <c r="G29" s="137">
        <f>E29+F29</f>
        <v>20</v>
      </c>
      <c r="H29" s="152"/>
      <c r="I29" s="145"/>
      <c r="J29" s="145"/>
      <c r="K29" s="145"/>
      <c r="L29" s="145"/>
      <c r="M29" s="145"/>
      <c r="N29" s="145"/>
      <c r="O29" s="145"/>
      <c r="P29" s="146"/>
      <c r="Q29" s="141"/>
      <c r="R29" s="147"/>
      <c r="S29" s="148"/>
    </row>
    <row r="30" spans="1:19" ht="37.5" thickTop="1" thickBot="1" x14ac:dyDescent="0.25">
      <c r="A30" s="135"/>
      <c r="B30" s="157" t="s">
        <v>208</v>
      </c>
      <c r="C30" s="136" t="s">
        <v>28</v>
      </c>
      <c r="D30" s="136"/>
      <c r="E30" s="136"/>
      <c r="F30" s="136">
        <v>3</v>
      </c>
      <c r="G30" s="137">
        <v>1</v>
      </c>
      <c r="H30" s="152"/>
      <c r="I30" s="145"/>
      <c r="J30" s="145"/>
      <c r="K30" s="145"/>
      <c r="L30" s="145"/>
      <c r="M30" s="145"/>
      <c r="N30" s="145"/>
      <c r="O30" s="145"/>
      <c r="P30" s="146"/>
      <c r="Q30" s="141"/>
      <c r="R30" s="147"/>
      <c r="S30" s="148"/>
    </row>
    <row r="31" spans="1:19" ht="14.25" thickTop="1" thickBot="1" x14ac:dyDescent="0.25">
      <c r="A31" s="135"/>
      <c r="B31" s="157" t="s">
        <v>31</v>
      </c>
      <c r="C31" s="136" t="s">
        <v>27</v>
      </c>
      <c r="D31" s="136">
        <v>5</v>
      </c>
      <c r="E31" s="136">
        <v>5</v>
      </c>
      <c r="F31" s="136">
        <v>12</v>
      </c>
      <c r="G31" s="137">
        <v>12</v>
      </c>
      <c r="H31" s="152"/>
      <c r="I31" s="145"/>
      <c r="J31" s="145"/>
      <c r="K31" s="145"/>
      <c r="L31" s="145"/>
      <c r="M31" s="145"/>
      <c r="N31" s="145"/>
      <c r="O31" s="145"/>
      <c r="P31" s="146"/>
      <c r="Q31" s="141"/>
      <c r="R31" s="147"/>
      <c r="S31" s="148"/>
    </row>
    <row r="32" spans="1:19" ht="14.25" thickTop="1" thickBot="1" x14ac:dyDescent="0.25">
      <c r="A32" s="135"/>
      <c r="B32" s="157" t="s">
        <v>51</v>
      </c>
      <c r="C32" s="136" t="s">
        <v>27</v>
      </c>
      <c r="D32" s="136">
        <v>50</v>
      </c>
      <c r="E32" s="136">
        <v>50</v>
      </c>
      <c r="F32" s="136">
        <v>60</v>
      </c>
      <c r="G32" s="137">
        <v>60</v>
      </c>
      <c r="H32" s="152"/>
      <c r="I32" s="145"/>
      <c r="J32" s="145"/>
      <c r="K32" s="145"/>
      <c r="L32" s="145"/>
      <c r="M32" s="145"/>
      <c r="N32" s="145"/>
      <c r="O32" s="145"/>
      <c r="P32" s="146"/>
      <c r="Q32" s="141"/>
      <c r="R32" s="147"/>
      <c r="S32" s="148"/>
    </row>
    <row r="33" spans="1:19" ht="25.5" thickTop="1" thickBot="1" x14ac:dyDescent="0.25">
      <c r="A33" s="135"/>
      <c r="B33" s="157" t="s">
        <v>32</v>
      </c>
      <c r="C33" s="136" t="s">
        <v>27</v>
      </c>
      <c r="D33" s="136">
        <v>5</v>
      </c>
      <c r="E33" s="136">
        <v>5</v>
      </c>
      <c r="F33" s="136"/>
      <c r="G33" s="137">
        <f>E33+F33</f>
        <v>5</v>
      </c>
      <c r="H33" s="152"/>
      <c r="I33" s="145"/>
      <c r="J33" s="145"/>
      <c r="K33" s="145"/>
      <c r="L33" s="145"/>
      <c r="M33" s="145"/>
      <c r="N33" s="145"/>
      <c r="O33" s="145"/>
      <c r="P33" s="146"/>
      <c r="Q33" s="141"/>
      <c r="R33" s="147"/>
      <c r="S33" s="148"/>
    </row>
    <row r="34" spans="1:19" ht="37.5" thickTop="1" thickBot="1" x14ac:dyDescent="0.25">
      <c r="A34" s="135"/>
      <c r="B34" s="157" t="s">
        <v>209</v>
      </c>
      <c r="C34" s="136" t="s">
        <v>29</v>
      </c>
      <c r="D34" s="136">
        <v>50</v>
      </c>
      <c r="E34" s="136">
        <v>50</v>
      </c>
      <c r="F34" s="136">
        <v>60</v>
      </c>
      <c r="G34" s="137">
        <v>10</v>
      </c>
      <c r="H34" s="152"/>
      <c r="I34" s="145"/>
      <c r="J34" s="145"/>
      <c r="K34" s="145"/>
      <c r="L34" s="145"/>
      <c r="M34" s="145"/>
      <c r="N34" s="145"/>
      <c r="O34" s="145"/>
      <c r="P34" s="146"/>
      <c r="Q34" s="141"/>
      <c r="R34" s="147"/>
      <c r="S34" s="148"/>
    </row>
    <row r="35" spans="1:19" ht="25.5" thickTop="1" thickBot="1" x14ac:dyDescent="0.25">
      <c r="A35" s="135"/>
      <c r="B35" s="157" t="s">
        <v>33</v>
      </c>
      <c r="C35" s="136" t="s">
        <v>27</v>
      </c>
      <c r="D35" s="136">
        <v>10</v>
      </c>
      <c r="E35" s="136">
        <v>10</v>
      </c>
      <c r="F35" s="136">
        <v>12</v>
      </c>
      <c r="G35" s="137">
        <v>18</v>
      </c>
      <c r="H35" s="152"/>
      <c r="I35" s="145"/>
      <c r="J35" s="145"/>
      <c r="K35" s="145"/>
      <c r="L35" s="145"/>
      <c r="M35" s="145"/>
      <c r="N35" s="145"/>
      <c r="O35" s="145"/>
      <c r="P35" s="146"/>
      <c r="Q35" s="141"/>
      <c r="R35" s="147"/>
      <c r="S35" s="148"/>
    </row>
    <row r="36" spans="1:19" ht="14.25" thickTop="1" thickBot="1" x14ac:dyDescent="0.25">
      <c r="A36" s="135"/>
      <c r="B36" s="157" t="s">
        <v>34</v>
      </c>
      <c r="C36" s="136" t="s">
        <v>28</v>
      </c>
      <c r="D36" s="136">
        <v>9</v>
      </c>
      <c r="E36" s="136">
        <v>9</v>
      </c>
      <c r="F36" s="136">
        <v>12</v>
      </c>
      <c r="G36" s="137">
        <v>5</v>
      </c>
      <c r="H36" s="152"/>
      <c r="I36" s="145"/>
      <c r="J36" s="145"/>
      <c r="K36" s="145"/>
      <c r="L36" s="145"/>
      <c r="M36" s="145"/>
      <c r="N36" s="145"/>
      <c r="O36" s="145"/>
      <c r="P36" s="146"/>
      <c r="Q36" s="141"/>
      <c r="R36" s="147"/>
      <c r="S36" s="148"/>
    </row>
    <row r="37" spans="1:19" ht="25.5" thickTop="1" thickBot="1" x14ac:dyDescent="0.25">
      <c r="A37" s="135"/>
      <c r="B37" s="157" t="s">
        <v>210</v>
      </c>
      <c r="C37" s="136" t="s">
        <v>28</v>
      </c>
      <c r="D37" s="136">
        <v>3</v>
      </c>
      <c r="E37" s="136">
        <v>3</v>
      </c>
      <c r="F37" s="136">
        <v>6</v>
      </c>
      <c r="G37" s="137">
        <v>7</v>
      </c>
      <c r="H37" s="152"/>
      <c r="I37" s="145"/>
      <c r="J37" s="145"/>
      <c r="K37" s="145"/>
      <c r="L37" s="145"/>
      <c r="M37" s="145"/>
      <c r="N37" s="145"/>
      <c r="O37" s="145"/>
      <c r="P37" s="146"/>
      <c r="Q37" s="141"/>
      <c r="R37" s="147"/>
      <c r="S37" s="148"/>
    </row>
    <row r="38" spans="1:19" ht="14.25" thickTop="1" thickBot="1" x14ac:dyDescent="0.25">
      <c r="A38" s="135"/>
      <c r="B38" s="157" t="s">
        <v>211</v>
      </c>
      <c r="C38" s="136" t="s">
        <v>29</v>
      </c>
      <c r="D38" s="136"/>
      <c r="E38" s="136"/>
      <c r="F38" s="136">
        <v>15</v>
      </c>
      <c r="G38" s="137">
        <v>12</v>
      </c>
      <c r="H38" s="152"/>
      <c r="I38" s="145"/>
      <c r="J38" s="145"/>
      <c r="K38" s="145"/>
      <c r="L38" s="145"/>
      <c r="M38" s="145"/>
      <c r="N38" s="145"/>
      <c r="O38" s="145"/>
      <c r="P38" s="146"/>
      <c r="Q38" s="141"/>
      <c r="R38" s="147"/>
      <c r="S38" s="148"/>
    </row>
    <row r="39" spans="1:19" ht="14.25" thickTop="1" thickBot="1" x14ac:dyDescent="0.25">
      <c r="A39" s="135"/>
      <c r="B39" s="157" t="s">
        <v>35</v>
      </c>
      <c r="C39" s="136" t="s">
        <v>28</v>
      </c>
      <c r="D39" s="136">
        <v>40</v>
      </c>
      <c r="E39" s="136">
        <v>40</v>
      </c>
      <c r="F39" s="136">
        <v>60</v>
      </c>
      <c r="G39" s="137">
        <v>20</v>
      </c>
      <c r="H39" s="152"/>
      <c r="I39" s="145"/>
      <c r="J39" s="145"/>
      <c r="K39" s="145"/>
      <c r="L39" s="145"/>
      <c r="M39" s="145"/>
      <c r="N39" s="145"/>
      <c r="O39" s="145"/>
      <c r="P39" s="146"/>
      <c r="Q39" s="141">
        <v>20</v>
      </c>
      <c r="R39" s="142">
        <v>625</v>
      </c>
      <c r="S39" s="143">
        <f>Q39*R39</f>
        <v>12500</v>
      </c>
    </row>
    <row r="40" spans="1:19" ht="14.25" thickTop="1" thickBot="1" x14ac:dyDescent="0.25">
      <c r="A40" s="135"/>
      <c r="B40" s="157" t="s">
        <v>212</v>
      </c>
      <c r="C40" s="136" t="s">
        <v>28</v>
      </c>
      <c r="D40" s="136"/>
      <c r="E40" s="136"/>
      <c r="F40" s="136">
        <v>50</v>
      </c>
      <c r="G40" s="137">
        <v>40</v>
      </c>
      <c r="H40" s="152"/>
      <c r="I40" s="145"/>
      <c r="J40" s="145"/>
      <c r="K40" s="145"/>
      <c r="L40" s="145"/>
      <c r="M40" s="145"/>
      <c r="N40" s="145"/>
      <c r="O40" s="145"/>
      <c r="P40" s="146"/>
      <c r="Q40" s="141"/>
      <c r="R40" s="142"/>
      <c r="S40" s="148"/>
    </row>
    <row r="41" spans="1:19" ht="25.5" thickTop="1" thickBot="1" x14ac:dyDescent="0.25">
      <c r="A41" s="135"/>
      <c r="B41" s="157" t="s">
        <v>36</v>
      </c>
      <c r="C41" s="136" t="s">
        <v>28</v>
      </c>
      <c r="D41" s="136">
        <v>10</v>
      </c>
      <c r="E41" s="136">
        <v>10</v>
      </c>
      <c r="F41" s="136">
        <v>12</v>
      </c>
      <c r="G41" s="137">
        <v>19</v>
      </c>
      <c r="H41" s="152"/>
      <c r="I41" s="145"/>
      <c r="J41" s="145"/>
      <c r="K41" s="145"/>
      <c r="L41" s="145"/>
      <c r="M41" s="145"/>
      <c r="N41" s="145"/>
      <c r="O41" s="145"/>
      <c r="P41" s="146"/>
      <c r="Q41" s="141"/>
      <c r="R41" s="142"/>
      <c r="S41" s="148"/>
    </row>
    <row r="42" spans="1:19" ht="25.5" thickTop="1" thickBot="1" x14ac:dyDescent="0.25">
      <c r="A42" s="135"/>
      <c r="B42" s="157" t="s">
        <v>213</v>
      </c>
      <c r="C42" s="136" t="s">
        <v>28</v>
      </c>
      <c r="D42" s="136"/>
      <c r="E42" s="136"/>
      <c r="F42" s="136">
        <v>2</v>
      </c>
      <c r="G42" s="137">
        <v>1</v>
      </c>
      <c r="H42" s="152"/>
      <c r="I42" s="145"/>
      <c r="J42" s="145"/>
      <c r="K42" s="145"/>
      <c r="L42" s="145"/>
      <c r="M42" s="145"/>
      <c r="N42" s="145"/>
      <c r="O42" s="145"/>
      <c r="P42" s="146"/>
      <c r="Q42" s="141"/>
      <c r="R42" s="142"/>
      <c r="S42" s="148"/>
    </row>
    <row r="43" spans="1:19" ht="14.25" thickTop="1" thickBot="1" x14ac:dyDescent="0.25">
      <c r="A43" s="135"/>
      <c r="B43" s="157" t="s">
        <v>214</v>
      </c>
      <c r="C43" s="136" t="s">
        <v>29</v>
      </c>
      <c r="D43" s="136"/>
      <c r="E43" s="136"/>
      <c r="F43" s="136">
        <v>12</v>
      </c>
      <c r="G43" s="137">
        <v>7</v>
      </c>
      <c r="H43" s="152"/>
      <c r="I43" s="145"/>
      <c r="J43" s="145"/>
      <c r="K43" s="145"/>
      <c r="L43" s="145"/>
      <c r="M43" s="145"/>
      <c r="N43" s="145"/>
      <c r="O43" s="145"/>
      <c r="P43" s="146"/>
      <c r="Q43" s="141"/>
      <c r="R43" s="142"/>
      <c r="S43" s="148"/>
    </row>
    <row r="44" spans="1:19" ht="25.5" thickTop="1" thickBot="1" x14ac:dyDescent="0.25">
      <c r="A44" s="135"/>
      <c r="B44" s="157" t="s">
        <v>215</v>
      </c>
      <c r="C44" s="136" t="s">
        <v>28</v>
      </c>
      <c r="D44" s="136">
        <v>50</v>
      </c>
      <c r="E44" s="136">
        <v>50</v>
      </c>
      <c r="F44" s="136">
        <v>60</v>
      </c>
      <c r="G44" s="137">
        <v>20</v>
      </c>
      <c r="H44" s="152"/>
      <c r="I44" s="145"/>
      <c r="J44" s="145"/>
      <c r="K44" s="145"/>
      <c r="L44" s="145"/>
      <c r="M44" s="145"/>
      <c r="N44" s="145"/>
      <c r="O44" s="145"/>
      <c r="P44" s="146"/>
      <c r="Q44" s="141"/>
      <c r="R44" s="142"/>
      <c r="S44" s="148"/>
    </row>
    <row r="45" spans="1:19" ht="14.25" thickTop="1" thickBot="1" x14ac:dyDescent="0.25">
      <c r="A45" s="135"/>
      <c r="B45" s="157" t="s">
        <v>216</v>
      </c>
      <c r="C45" s="136" t="s">
        <v>28</v>
      </c>
      <c r="D45" s="136">
        <v>20</v>
      </c>
      <c r="E45" s="136">
        <v>20</v>
      </c>
      <c r="F45" s="136">
        <v>50</v>
      </c>
      <c r="G45" s="137">
        <v>20</v>
      </c>
      <c r="H45" s="152"/>
      <c r="I45" s="145"/>
      <c r="J45" s="145"/>
      <c r="K45" s="145"/>
      <c r="L45" s="145"/>
      <c r="M45" s="145"/>
      <c r="N45" s="145"/>
      <c r="O45" s="145"/>
      <c r="P45" s="146"/>
      <c r="Q45" s="141">
        <v>20</v>
      </c>
      <c r="R45" s="142">
        <v>1518.44</v>
      </c>
      <c r="S45" s="143">
        <f>Q45*R45</f>
        <v>30368.800000000003</v>
      </c>
    </row>
    <row r="46" spans="1:19" ht="61.5" thickTop="1" thickBot="1" x14ac:dyDescent="0.25">
      <c r="A46" s="135"/>
      <c r="B46" s="157" t="s">
        <v>217</v>
      </c>
      <c r="C46" s="136" t="s">
        <v>28</v>
      </c>
      <c r="D46" s="136"/>
      <c r="E46" s="136"/>
      <c r="F46" s="136">
        <v>60</v>
      </c>
      <c r="G46" s="137">
        <v>20</v>
      </c>
      <c r="H46" s="152"/>
      <c r="I46" s="145"/>
      <c r="J46" s="145"/>
      <c r="K46" s="145"/>
      <c r="L46" s="145"/>
      <c r="M46" s="145"/>
      <c r="N46" s="145"/>
      <c r="O46" s="145"/>
      <c r="P46" s="146"/>
      <c r="Q46" s="141"/>
      <c r="R46" s="142"/>
      <c r="S46" s="148"/>
    </row>
    <row r="47" spans="1:19" ht="14.25" thickTop="1" thickBot="1" x14ac:dyDescent="0.25">
      <c r="A47" s="135"/>
      <c r="B47" s="157" t="s">
        <v>218</v>
      </c>
      <c r="C47" s="136" t="s">
        <v>28</v>
      </c>
      <c r="D47" s="136">
        <v>100</v>
      </c>
      <c r="E47" s="136">
        <v>100</v>
      </c>
      <c r="F47" s="136">
        <v>50</v>
      </c>
      <c r="G47" s="137">
        <v>50</v>
      </c>
      <c r="H47" s="152"/>
      <c r="I47" s="145"/>
      <c r="J47" s="145"/>
      <c r="K47" s="145"/>
      <c r="L47" s="145"/>
      <c r="M47" s="145"/>
      <c r="N47" s="145"/>
      <c r="O47" s="145"/>
      <c r="P47" s="146"/>
      <c r="Q47" s="141"/>
      <c r="R47" s="142"/>
      <c r="S47" s="148"/>
    </row>
    <row r="48" spans="1:19" ht="14.25" thickTop="1" thickBot="1" x14ac:dyDescent="0.25">
      <c r="A48" s="135"/>
      <c r="B48" s="157" t="s">
        <v>219</v>
      </c>
      <c r="C48" s="136" t="s">
        <v>27</v>
      </c>
      <c r="D48" s="136">
        <v>30</v>
      </c>
      <c r="E48" s="136">
        <v>30</v>
      </c>
      <c r="F48" s="136">
        <v>90</v>
      </c>
      <c r="G48" s="137">
        <v>30</v>
      </c>
      <c r="H48" s="152"/>
      <c r="I48" s="145"/>
      <c r="J48" s="145"/>
      <c r="K48" s="145"/>
      <c r="L48" s="145"/>
      <c r="M48" s="145"/>
      <c r="N48" s="145"/>
      <c r="O48" s="145"/>
      <c r="P48" s="146"/>
      <c r="Q48" s="141"/>
      <c r="R48" s="142"/>
      <c r="S48" s="148"/>
    </row>
    <row r="49" spans="1:19" ht="25.5" thickTop="1" thickBot="1" x14ac:dyDescent="0.25">
      <c r="A49" s="135"/>
      <c r="B49" s="157" t="s">
        <v>220</v>
      </c>
      <c r="C49" s="136" t="s">
        <v>29</v>
      </c>
      <c r="D49" s="136">
        <v>30</v>
      </c>
      <c r="E49" s="136">
        <v>30</v>
      </c>
      <c r="F49" s="136">
        <v>70</v>
      </c>
      <c r="G49" s="137">
        <v>50</v>
      </c>
      <c r="H49" s="152"/>
      <c r="I49" s="145"/>
      <c r="J49" s="145"/>
      <c r="K49" s="145"/>
      <c r="L49" s="145"/>
      <c r="M49" s="145"/>
      <c r="N49" s="145"/>
      <c r="O49" s="145"/>
      <c r="P49" s="146"/>
      <c r="Q49" s="141">
        <v>20</v>
      </c>
      <c r="R49" s="142">
        <v>2500.96</v>
      </c>
      <c r="S49" s="143">
        <f>Q49*R49</f>
        <v>50019.199999999997</v>
      </c>
    </row>
    <row r="50" spans="1:19" ht="25.5" thickTop="1" thickBot="1" x14ac:dyDescent="0.25">
      <c r="A50" s="135"/>
      <c r="B50" s="157" t="s">
        <v>118</v>
      </c>
      <c r="C50" s="136" t="s">
        <v>29</v>
      </c>
      <c r="D50" s="136">
        <v>30</v>
      </c>
      <c r="E50" s="136">
        <v>30</v>
      </c>
      <c r="F50" s="136">
        <v>70</v>
      </c>
      <c r="G50" s="137">
        <v>70</v>
      </c>
      <c r="H50" s="152"/>
      <c r="I50" s="145"/>
      <c r="J50" s="145"/>
      <c r="K50" s="145"/>
      <c r="L50" s="145"/>
      <c r="M50" s="145"/>
      <c r="N50" s="145"/>
      <c r="O50" s="145"/>
      <c r="P50" s="146"/>
      <c r="Q50" s="141"/>
      <c r="R50" s="142"/>
      <c r="S50" s="148"/>
    </row>
    <row r="51" spans="1:19" ht="25.5" thickTop="1" thickBot="1" x14ac:dyDescent="0.25">
      <c r="A51" s="135"/>
      <c r="B51" s="157" t="s">
        <v>221</v>
      </c>
      <c r="C51" s="136" t="s">
        <v>29</v>
      </c>
      <c r="D51" s="136">
        <v>50</v>
      </c>
      <c r="E51" s="136">
        <v>50</v>
      </c>
      <c r="F51" s="136">
        <v>70</v>
      </c>
      <c r="G51" s="137">
        <v>80</v>
      </c>
      <c r="H51" s="152"/>
      <c r="I51" s="145"/>
      <c r="J51" s="145"/>
      <c r="K51" s="145"/>
      <c r="L51" s="145"/>
      <c r="M51" s="145"/>
      <c r="N51" s="145"/>
      <c r="O51" s="145"/>
      <c r="P51" s="146"/>
      <c r="Q51" s="141">
        <v>20</v>
      </c>
      <c r="R51" s="142">
        <v>893.2</v>
      </c>
      <c r="S51" s="143">
        <f>Q51*R51</f>
        <v>17864</v>
      </c>
    </row>
    <row r="52" spans="1:19" ht="25.5" thickTop="1" thickBot="1" x14ac:dyDescent="0.25">
      <c r="A52" s="135"/>
      <c r="B52" s="157" t="s">
        <v>127</v>
      </c>
      <c r="C52" s="136" t="s">
        <v>37</v>
      </c>
      <c r="D52" s="136">
        <v>50</v>
      </c>
      <c r="E52" s="136">
        <v>50</v>
      </c>
      <c r="F52" s="136">
        <v>65</v>
      </c>
      <c r="G52" s="137">
        <v>60</v>
      </c>
      <c r="H52" s="152"/>
      <c r="I52" s="145"/>
      <c r="J52" s="145"/>
      <c r="K52" s="145"/>
      <c r="L52" s="145"/>
      <c r="M52" s="145"/>
      <c r="N52" s="145"/>
      <c r="O52" s="145"/>
      <c r="P52" s="146"/>
      <c r="Q52" s="141">
        <v>15</v>
      </c>
      <c r="R52" s="142">
        <v>10699.84</v>
      </c>
      <c r="S52" s="143">
        <f>Q52*R52</f>
        <v>160497.60000000001</v>
      </c>
    </row>
    <row r="53" spans="1:19" ht="25.5" thickTop="1" thickBot="1" x14ac:dyDescent="0.25">
      <c r="A53" s="135"/>
      <c r="B53" s="157" t="s">
        <v>129</v>
      </c>
      <c r="C53" s="136" t="s">
        <v>37</v>
      </c>
      <c r="D53" s="136">
        <v>50</v>
      </c>
      <c r="E53" s="136">
        <v>50</v>
      </c>
      <c r="F53" s="136">
        <v>65</v>
      </c>
      <c r="G53" s="137">
        <v>70</v>
      </c>
      <c r="H53" s="152"/>
      <c r="I53" s="145"/>
      <c r="J53" s="145"/>
      <c r="K53" s="145"/>
      <c r="L53" s="145"/>
      <c r="M53" s="145"/>
      <c r="N53" s="145"/>
      <c r="O53" s="145"/>
      <c r="P53" s="146"/>
      <c r="Q53" s="141">
        <v>5</v>
      </c>
      <c r="R53" s="142">
        <v>12699.68</v>
      </c>
      <c r="S53" s="143">
        <f>Q53*R53</f>
        <v>63498.400000000001</v>
      </c>
    </row>
    <row r="54" spans="1:19" ht="25.5" thickTop="1" thickBot="1" x14ac:dyDescent="0.25">
      <c r="A54" s="135"/>
      <c r="B54" s="157" t="s">
        <v>223</v>
      </c>
      <c r="C54" s="136" t="s">
        <v>222</v>
      </c>
      <c r="D54" s="136"/>
      <c r="E54" s="136"/>
      <c r="F54" s="136">
        <v>24</v>
      </c>
      <c r="G54" s="137">
        <v>18</v>
      </c>
      <c r="H54" s="152"/>
      <c r="I54" s="145"/>
      <c r="J54" s="145"/>
      <c r="K54" s="145"/>
      <c r="L54" s="145"/>
      <c r="M54" s="145"/>
      <c r="N54" s="145"/>
      <c r="O54" s="145"/>
      <c r="P54" s="146"/>
      <c r="Q54" s="141"/>
      <c r="R54" s="142"/>
      <c r="S54" s="148"/>
    </row>
    <row r="55" spans="1:19" ht="25.5" thickTop="1" thickBot="1" x14ac:dyDescent="0.25">
      <c r="A55" s="135"/>
      <c r="B55" s="157" t="s">
        <v>38</v>
      </c>
      <c r="C55" s="136" t="s">
        <v>39</v>
      </c>
      <c r="D55" s="136">
        <v>10</v>
      </c>
      <c r="E55" s="136">
        <v>10</v>
      </c>
      <c r="F55" s="136">
        <v>90</v>
      </c>
      <c r="G55" s="137">
        <v>40</v>
      </c>
      <c r="H55" s="152"/>
      <c r="I55" s="145"/>
      <c r="J55" s="145"/>
      <c r="K55" s="145"/>
      <c r="L55" s="145"/>
      <c r="M55" s="145"/>
      <c r="N55" s="145"/>
      <c r="O55" s="145"/>
      <c r="P55" s="146"/>
      <c r="Q55" s="141"/>
      <c r="R55" s="142"/>
      <c r="S55" s="148"/>
    </row>
    <row r="56" spans="1:19" ht="14.25" thickTop="1" thickBot="1" x14ac:dyDescent="0.25">
      <c r="A56" s="135"/>
      <c r="B56" s="157" t="s">
        <v>224</v>
      </c>
      <c r="C56" s="136" t="s">
        <v>28</v>
      </c>
      <c r="D56" s="136"/>
      <c r="E56" s="136"/>
      <c r="F56" s="136">
        <v>5</v>
      </c>
      <c r="G56" s="137">
        <v>1</v>
      </c>
      <c r="H56" s="152"/>
      <c r="I56" s="145"/>
      <c r="J56" s="145"/>
      <c r="K56" s="145"/>
      <c r="L56" s="145"/>
      <c r="M56" s="145"/>
      <c r="N56" s="145"/>
      <c r="O56" s="145"/>
      <c r="P56" s="146"/>
      <c r="Q56" s="141">
        <v>2</v>
      </c>
      <c r="R56" s="142">
        <v>3483.48</v>
      </c>
      <c r="S56" s="143">
        <f>Q56*R56</f>
        <v>6966.96</v>
      </c>
    </row>
    <row r="57" spans="1:19" ht="25.5" thickTop="1" thickBot="1" x14ac:dyDescent="0.25">
      <c r="A57" s="135"/>
      <c r="B57" s="157" t="s">
        <v>225</v>
      </c>
      <c r="C57" s="136" t="s">
        <v>28</v>
      </c>
      <c r="D57" s="136"/>
      <c r="E57" s="136"/>
      <c r="F57" s="136">
        <v>1</v>
      </c>
      <c r="G57" s="137">
        <v>1</v>
      </c>
      <c r="H57" s="152"/>
      <c r="I57" s="145"/>
      <c r="J57" s="145"/>
      <c r="K57" s="145"/>
      <c r="L57" s="145"/>
      <c r="M57" s="145"/>
      <c r="N57" s="145"/>
      <c r="O57" s="145"/>
      <c r="P57" s="146"/>
      <c r="Q57" s="141"/>
      <c r="R57" s="142"/>
      <c r="S57" s="148"/>
    </row>
    <row r="58" spans="1:19" ht="14.25" thickTop="1" thickBot="1" x14ac:dyDescent="0.25">
      <c r="A58" s="135"/>
      <c r="B58" s="157" t="s">
        <v>226</v>
      </c>
      <c r="C58" s="136" t="s">
        <v>28</v>
      </c>
      <c r="D58" s="136">
        <v>3</v>
      </c>
      <c r="E58" s="136">
        <v>3</v>
      </c>
      <c r="F58" s="136">
        <v>5</v>
      </c>
      <c r="G58" s="137">
        <v>6</v>
      </c>
      <c r="H58" s="152"/>
      <c r="I58" s="145"/>
      <c r="J58" s="145"/>
      <c r="K58" s="145"/>
      <c r="L58" s="145"/>
      <c r="M58" s="145"/>
      <c r="N58" s="145"/>
      <c r="O58" s="145"/>
      <c r="P58" s="146"/>
      <c r="Q58" s="141"/>
      <c r="R58" s="142"/>
      <c r="S58" s="148"/>
    </row>
    <row r="59" spans="1:19" ht="14.25" thickTop="1" thickBot="1" x14ac:dyDescent="0.25">
      <c r="A59" s="135"/>
      <c r="B59" s="157" t="s">
        <v>227</v>
      </c>
      <c r="C59" s="136" t="s">
        <v>28</v>
      </c>
      <c r="D59" s="153">
        <v>6</v>
      </c>
      <c r="E59" s="153">
        <v>6</v>
      </c>
      <c r="F59" s="136">
        <v>2</v>
      </c>
      <c r="G59" s="137">
        <v>3</v>
      </c>
      <c r="H59" s="152"/>
      <c r="I59" s="145"/>
      <c r="J59" s="145"/>
      <c r="K59" s="145"/>
      <c r="L59" s="145"/>
      <c r="M59" s="145"/>
      <c r="N59" s="145"/>
      <c r="O59" s="145"/>
      <c r="P59" s="146"/>
      <c r="Q59" s="141"/>
      <c r="R59" s="142"/>
      <c r="S59" s="148"/>
    </row>
    <row r="60" spans="1:19" ht="25.5" thickTop="1" thickBot="1" x14ac:dyDescent="0.25">
      <c r="A60" s="135"/>
      <c r="B60" s="157" t="s">
        <v>228</v>
      </c>
      <c r="C60" s="136" t="s">
        <v>28</v>
      </c>
      <c r="D60" s="136"/>
      <c r="E60" s="136"/>
      <c r="F60" s="136">
        <v>1</v>
      </c>
      <c r="G60" s="137">
        <v>1</v>
      </c>
      <c r="H60" s="152"/>
      <c r="I60" s="145"/>
      <c r="J60" s="145"/>
      <c r="K60" s="145"/>
      <c r="L60" s="145"/>
      <c r="M60" s="145"/>
      <c r="N60" s="145"/>
      <c r="O60" s="145"/>
      <c r="P60" s="146"/>
      <c r="Q60" s="141"/>
      <c r="R60" s="142"/>
      <c r="S60" s="148"/>
    </row>
    <row r="61" spans="1:19" ht="14.25" thickTop="1" thickBot="1" x14ac:dyDescent="0.25">
      <c r="A61" s="135"/>
      <c r="B61" s="157" t="s">
        <v>229</v>
      </c>
      <c r="C61" s="136" t="s">
        <v>40</v>
      </c>
      <c r="D61" s="153">
        <v>5</v>
      </c>
      <c r="E61" s="136">
        <v>5</v>
      </c>
      <c r="F61" s="136">
        <v>12</v>
      </c>
      <c r="G61" s="137">
        <v>15</v>
      </c>
      <c r="H61" s="152"/>
      <c r="I61" s="145"/>
      <c r="J61" s="145"/>
      <c r="K61" s="145"/>
      <c r="L61" s="145"/>
      <c r="M61" s="145"/>
      <c r="N61" s="145"/>
      <c r="O61" s="145"/>
      <c r="P61" s="146"/>
      <c r="Q61" s="141"/>
      <c r="R61" s="142"/>
      <c r="S61" s="148"/>
    </row>
    <row r="62" spans="1:19" ht="14.25" thickTop="1" thickBot="1" x14ac:dyDescent="0.25">
      <c r="A62" s="135"/>
      <c r="B62" s="157" t="s">
        <v>230</v>
      </c>
      <c r="C62" s="136" t="s">
        <v>28</v>
      </c>
      <c r="D62" s="153"/>
      <c r="E62" s="136"/>
      <c r="F62" s="136">
        <v>1</v>
      </c>
      <c r="G62" s="137">
        <v>1</v>
      </c>
      <c r="H62" s="152"/>
      <c r="I62" s="145"/>
      <c r="J62" s="145"/>
      <c r="K62" s="145"/>
      <c r="L62" s="145"/>
      <c r="M62" s="145"/>
      <c r="N62" s="145"/>
      <c r="O62" s="145"/>
      <c r="P62" s="146"/>
      <c r="Q62" s="141"/>
      <c r="R62" s="142"/>
      <c r="S62" s="148"/>
    </row>
    <row r="63" spans="1:19" ht="14.25" thickTop="1" thickBot="1" x14ac:dyDescent="0.25">
      <c r="A63" s="135"/>
      <c r="B63" s="157" t="s">
        <v>231</v>
      </c>
      <c r="C63" s="136" t="s">
        <v>27</v>
      </c>
      <c r="D63" s="153">
        <v>5</v>
      </c>
      <c r="E63" s="136">
        <v>5</v>
      </c>
      <c r="F63" s="136">
        <v>10</v>
      </c>
      <c r="G63" s="137">
        <v>10</v>
      </c>
      <c r="H63" s="152"/>
      <c r="I63" s="145"/>
      <c r="J63" s="145"/>
      <c r="K63" s="145"/>
      <c r="L63" s="145"/>
      <c r="M63" s="145"/>
      <c r="N63" s="145"/>
      <c r="O63" s="145"/>
      <c r="P63" s="146"/>
      <c r="Q63" s="141"/>
      <c r="R63" s="142"/>
      <c r="S63" s="148"/>
    </row>
    <row r="64" spans="1:19" ht="14.25" thickTop="1" thickBot="1" x14ac:dyDescent="0.25">
      <c r="A64" s="135"/>
      <c r="B64" s="157" t="s">
        <v>232</v>
      </c>
      <c r="C64" s="136" t="s">
        <v>29</v>
      </c>
      <c r="D64" s="153"/>
      <c r="E64" s="136"/>
      <c r="F64" s="136">
        <v>12</v>
      </c>
      <c r="G64" s="137">
        <v>7</v>
      </c>
      <c r="H64" s="152"/>
      <c r="I64" s="145"/>
      <c r="J64" s="145"/>
      <c r="K64" s="145"/>
      <c r="L64" s="145"/>
      <c r="M64" s="145"/>
      <c r="N64" s="145"/>
      <c r="O64" s="145"/>
      <c r="P64" s="146"/>
      <c r="Q64" s="141"/>
      <c r="R64" s="142"/>
      <c r="S64" s="148"/>
    </row>
    <row r="65" spans="1:19" ht="14.25" thickTop="1" thickBot="1" x14ac:dyDescent="0.25">
      <c r="A65" s="135"/>
      <c r="B65" s="157" t="s">
        <v>233</v>
      </c>
      <c r="C65" s="136" t="s">
        <v>28</v>
      </c>
      <c r="D65" s="153"/>
      <c r="E65" s="136"/>
      <c r="F65" s="136">
        <v>7</v>
      </c>
      <c r="G65" s="137">
        <v>6</v>
      </c>
      <c r="H65" s="152"/>
      <c r="I65" s="145"/>
      <c r="J65" s="145"/>
      <c r="K65" s="145"/>
      <c r="L65" s="145"/>
      <c r="M65" s="145"/>
      <c r="N65" s="145"/>
      <c r="O65" s="145"/>
      <c r="P65" s="146"/>
      <c r="Q65" s="141"/>
      <c r="R65" s="142"/>
      <c r="S65" s="148"/>
    </row>
    <row r="66" spans="1:19" ht="14.25" thickTop="1" thickBot="1" x14ac:dyDescent="0.25">
      <c r="A66" s="135"/>
      <c r="B66" s="157" t="s">
        <v>234</v>
      </c>
      <c r="C66" s="136" t="s">
        <v>28</v>
      </c>
      <c r="D66" s="153">
        <v>7</v>
      </c>
      <c r="E66" s="136">
        <v>7</v>
      </c>
      <c r="F66" s="136"/>
      <c r="G66" s="137">
        <v>3</v>
      </c>
      <c r="H66" s="152"/>
      <c r="I66" s="145"/>
      <c r="J66" s="145"/>
      <c r="K66" s="145"/>
      <c r="L66" s="145"/>
      <c r="M66" s="145"/>
      <c r="N66" s="145"/>
      <c r="O66" s="145"/>
      <c r="P66" s="146"/>
      <c r="Q66" s="141"/>
      <c r="R66" s="142"/>
      <c r="S66" s="148"/>
    </row>
    <row r="67" spans="1:19" ht="14.25" thickTop="1" thickBot="1" x14ac:dyDescent="0.25">
      <c r="A67" s="135"/>
      <c r="B67" s="157" t="s">
        <v>41</v>
      </c>
      <c r="C67" s="136" t="s">
        <v>28</v>
      </c>
      <c r="D67" s="153">
        <v>100</v>
      </c>
      <c r="E67" s="136">
        <v>100</v>
      </c>
      <c r="F67" s="136">
        <v>100</v>
      </c>
      <c r="G67" s="137">
        <v>140</v>
      </c>
      <c r="H67" s="152"/>
      <c r="I67" s="145"/>
      <c r="J67" s="145"/>
      <c r="K67" s="145"/>
      <c r="L67" s="145"/>
      <c r="M67" s="145"/>
      <c r="N67" s="145"/>
      <c r="O67" s="145"/>
      <c r="P67" s="146"/>
      <c r="Q67" s="141">
        <v>20</v>
      </c>
      <c r="R67" s="142">
        <v>893.2</v>
      </c>
      <c r="S67" s="143">
        <f>Q67*R67</f>
        <v>17864</v>
      </c>
    </row>
    <row r="68" spans="1:19" ht="37.5" thickTop="1" thickBot="1" x14ac:dyDescent="0.25">
      <c r="A68" s="135"/>
      <c r="B68" s="157" t="s">
        <v>235</v>
      </c>
      <c r="C68" s="136" t="s">
        <v>27</v>
      </c>
      <c r="D68" s="153"/>
      <c r="E68" s="136"/>
      <c r="F68" s="136">
        <v>1</v>
      </c>
      <c r="G68" s="137">
        <f>E68+F68</f>
        <v>1</v>
      </c>
      <c r="H68" s="152"/>
      <c r="I68" s="145"/>
      <c r="J68" s="145"/>
      <c r="K68" s="145"/>
      <c r="L68" s="145"/>
      <c r="M68" s="145"/>
      <c r="N68" s="145"/>
      <c r="O68" s="145"/>
      <c r="P68" s="146"/>
      <c r="Q68" s="141"/>
      <c r="R68" s="142"/>
      <c r="S68" s="148"/>
    </row>
    <row r="69" spans="1:19" ht="14.25" thickTop="1" thickBot="1" x14ac:dyDescent="0.25">
      <c r="A69" s="135"/>
      <c r="B69" s="157" t="s">
        <v>236</v>
      </c>
      <c r="C69" s="136" t="s">
        <v>27</v>
      </c>
      <c r="D69" s="153">
        <v>5</v>
      </c>
      <c r="E69" s="136">
        <v>5</v>
      </c>
      <c r="F69" s="136"/>
      <c r="G69" s="137">
        <v>4</v>
      </c>
      <c r="H69" s="152"/>
      <c r="I69" s="145"/>
      <c r="J69" s="145"/>
      <c r="K69" s="145"/>
      <c r="L69" s="145"/>
      <c r="M69" s="145"/>
      <c r="N69" s="145"/>
      <c r="O69" s="145"/>
      <c r="P69" s="146"/>
      <c r="Q69" s="141"/>
      <c r="R69" s="142"/>
      <c r="S69" s="148"/>
    </row>
    <row r="70" spans="1:19" ht="14.25" thickTop="1" thickBot="1" x14ac:dyDescent="0.25">
      <c r="A70" s="135"/>
      <c r="B70" s="157" t="s">
        <v>42</v>
      </c>
      <c r="C70" s="136" t="s">
        <v>28</v>
      </c>
      <c r="D70" s="153">
        <v>5</v>
      </c>
      <c r="E70" s="136">
        <v>5</v>
      </c>
      <c r="F70" s="136">
        <v>5</v>
      </c>
      <c r="G70" s="137">
        <v>9</v>
      </c>
      <c r="H70" s="152"/>
      <c r="I70" s="145"/>
      <c r="J70" s="145"/>
      <c r="K70" s="145"/>
      <c r="L70" s="145"/>
      <c r="M70" s="145"/>
      <c r="N70" s="145"/>
      <c r="O70" s="145"/>
      <c r="P70" s="146"/>
      <c r="Q70" s="141"/>
      <c r="R70" s="142"/>
      <c r="S70" s="148"/>
    </row>
    <row r="71" spans="1:19" ht="25.5" thickTop="1" thickBot="1" x14ac:dyDescent="0.25">
      <c r="A71" s="135"/>
      <c r="B71" s="157" t="s">
        <v>237</v>
      </c>
      <c r="C71" s="136" t="s">
        <v>28</v>
      </c>
      <c r="D71" s="153"/>
      <c r="E71" s="136"/>
      <c r="F71" s="136">
        <v>1</v>
      </c>
      <c r="G71" s="137">
        <f>E71+F71</f>
        <v>1</v>
      </c>
      <c r="H71" s="152"/>
      <c r="I71" s="145"/>
      <c r="J71" s="145"/>
      <c r="K71" s="145"/>
      <c r="L71" s="145"/>
      <c r="M71" s="145"/>
      <c r="N71" s="145"/>
      <c r="O71" s="145"/>
      <c r="P71" s="146"/>
      <c r="Q71" s="141"/>
      <c r="R71" s="142"/>
      <c r="S71" s="148"/>
    </row>
    <row r="72" spans="1:19" ht="14.25" thickTop="1" thickBot="1" x14ac:dyDescent="0.25">
      <c r="A72" s="135"/>
      <c r="B72" s="157" t="s">
        <v>238</v>
      </c>
      <c r="C72" s="136" t="s">
        <v>28</v>
      </c>
      <c r="D72" s="153">
        <v>2</v>
      </c>
      <c r="E72" s="136">
        <v>2</v>
      </c>
      <c r="F72" s="136">
        <v>3</v>
      </c>
      <c r="G72" s="137">
        <v>4</v>
      </c>
      <c r="H72" s="152"/>
      <c r="I72" s="145"/>
      <c r="J72" s="145"/>
      <c r="K72" s="145"/>
      <c r="L72" s="145"/>
      <c r="M72" s="145"/>
      <c r="N72" s="145"/>
      <c r="O72" s="145"/>
      <c r="P72" s="146"/>
      <c r="Q72" s="141"/>
      <c r="R72" s="142"/>
      <c r="S72" s="148"/>
    </row>
    <row r="73" spans="1:19" ht="25.5" thickTop="1" thickBot="1" x14ac:dyDescent="0.25">
      <c r="A73" s="135"/>
      <c r="B73" s="157" t="s">
        <v>239</v>
      </c>
      <c r="C73" s="136" t="s">
        <v>28</v>
      </c>
      <c r="D73" s="153">
        <v>100</v>
      </c>
      <c r="E73" s="136">
        <v>100</v>
      </c>
      <c r="F73" s="136">
        <v>100</v>
      </c>
      <c r="G73" s="137">
        <v>120</v>
      </c>
      <c r="H73" s="152"/>
      <c r="I73" s="145"/>
      <c r="J73" s="145"/>
      <c r="K73" s="145"/>
      <c r="L73" s="145"/>
      <c r="M73" s="145"/>
      <c r="N73" s="145"/>
      <c r="O73" s="145"/>
      <c r="P73" s="146"/>
      <c r="Q73" s="141"/>
      <c r="R73" s="142"/>
      <c r="S73" s="148"/>
    </row>
    <row r="74" spans="1:19" ht="14.25" thickTop="1" thickBot="1" x14ac:dyDescent="0.25">
      <c r="A74" s="135"/>
      <c r="B74" s="157" t="s">
        <v>240</v>
      </c>
      <c r="C74" s="136" t="s">
        <v>28</v>
      </c>
      <c r="D74" s="153">
        <v>150</v>
      </c>
      <c r="E74" s="136">
        <v>150</v>
      </c>
      <c r="F74" s="136">
        <v>100</v>
      </c>
      <c r="G74" s="137">
        <v>140</v>
      </c>
      <c r="H74" s="152"/>
      <c r="I74" s="145"/>
      <c r="J74" s="145"/>
      <c r="K74" s="145"/>
      <c r="L74" s="145"/>
      <c r="M74" s="145"/>
      <c r="N74" s="145"/>
      <c r="O74" s="145"/>
      <c r="P74" s="146"/>
      <c r="Q74" s="141">
        <v>30</v>
      </c>
      <c r="R74" s="142">
        <v>178.64</v>
      </c>
      <c r="S74" s="143">
        <f>Q74*R74</f>
        <v>5359.2</v>
      </c>
    </row>
    <row r="75" spans="1:19" ht="14.25" thickTop="1" thickBot="1" x14ac:dyDescent="0.25">
      <c r="A75" s="135"/>
      <c r="B75" s="157" t="s">
        <v>43</v>
      </c>
      <c r="C75" s="136" t="s">
        <v>28</v>
      </c>
      <c r="D75" s="153">
        <v>150</v>
      </c>
      <c r="E75" s="136">
        <v>150</v>
      </c>
      <c r="F75" s="136">
        <v>100</v>
      </c>
      <c r="G75" s="137">
        <v>140</v>
      </c>
      <c r="H75" s="152"/>
      <c r="I75" s="145"/>
      <c r="J75" s="145"/>
      <c r="K75" s="145"/>
      <c r="L75" s="145"/>
      <c r="M75" s="145"/>
      <c r="N75" s="145"/>
      <c r="O75" s="145"/>
      <c r="P75" s="146"/>
      <c r="Q75" s="141">
        <v>30</v>
      </c>
      <c r="R75" s="142">
        <v>134.56</v>
      </c>
      <c r="S75" s="143">
        <f>Q75*R75</f>
        <v>4036.8</v>
      </c>
    </row>
    <row r="76" spans="1:19" ht="14.25" thickTop="1" thickBot="1" x14ac:dyDescent="0.25">
      <c r="A76" s="135"/>
      <c r="B76" s="157" t="s">
        <v>44</v>
      </c>
      <c r="C76" s="136" t="s">
        <v>28</v>
      </c>
      <c r="D76" s="153">
        <v>10</v>
      </c>
      <c r="E76" s="136">
        <v>10</v>
      </c>
      <c r="F76" s="136"/>
      <c r="G76" s="137">
        <f>E76+F76</f>
        <v>10</v>
      </c>
      <c r="H76" s="152"/>
      <c r="I76" s="145"/>
      <c r="J76" s="145"/>
      <c r="K76" s="145"/>
      <c r="L76" s="145"/>
      <c r="M76" s="145"/>
      <c r="N76" s="145"/>
      <c r="O76" s="145"/>
      <c r="P76" s="146"/>
      <c r="Q76" s="141">
        <v>10</v>
      </c>
      <c r="R76" s="142">
        <v>357.28</v>
      </c>
      <c r="S76" s="143">
        <f>Q76*R76</f>
        <v>3572.7999999999997</v>
      </c>
    </row>
    <row r="77" spans="1:19" ht="14.25" thickTop="1" thickBot="1" x14ac:dyDescent="0.25">
      <c r="A77" s="135"/>
      <c r="B77" s="157" t="s">
        <v>241</v>
      </c>
      <c r="C77" s="136" t="s">
        <v>28</v>
      </c>
      <c r="D77" s="153">
        <v>3</v>
      </c>
      <c r="E77" s="136">
        <v>3</v>
      </c>
      <c r="F77" s="136">
        <v>2</v>
      </c>
      <c r="G77" s="137">
        <v>4</v>
      </c>
      <c r="H77" s="152"/>
      <c r="I77" s="145"/>
      <c r="J77" s="145"/>
      <c r="K77" s="145"/>
      <c r="L77" s="145"/>
      <c r="M77" s="145"/>
      <c r="N77" s="145"/>
      <c r="O77" s="145"/>
      <c r="P77" s="146"/>
      <c r="Q77" s="141"/>
      <c r="R77" s="142"/>
      <c r="S77" s="148"/>
    </row>
    <row r="78" spans="1:19" ht="25.5" thickTop="1" thickBot="1" x14ac:dyDescent="0.25">
      <c r="A78" s="135"/>
      <c r="B78" s="157" t="s">
        <v>242</v>
      </c>
      <c r="C78" s="136" t="s">
        <v>28</v>
      </c>
      <c r="D78" s="153">
        <v>5</v>
      </c>
      <c r="E78" s="136">
        <v>5</v>
      </c>
      <c r="F78" s="136">
        <v>5</v>
      </c>
      <c r="G78" s="137">
        <v>9</v>
      </c>
      <c r="H78" s="152"/>
      <c r="I78" s="145"/>
      <c r="J78" s="145"/>
      <c r="K78" s="145"/>
      <c r="L78" s="145"/>
      <c r="M78" s="145"/>
      <c r="N78" s="145"/>
      <c r="O78" s="145"/>
      <c r="P78" s="146"/>
      <c r="Q78" s="141"/>
      <c r="R78" s="142"/>
      <c r="S78" s="148"/>
    </row>
    <row r="79" spans="1:19" ht="14.25" thickTop="1" thickBot="1" x14ac:dyDescent="0.25">
      <c r="A79" s="135"/>
      <c r="B79" s="157" t="s">
        <v>243</v>
      </c>
      <c r="C79" s="136" t="s">
        <v>244</v>
      </c>
      <c r="D79" s="153">
        <v>5</v>
      </c>
      <c r="E79" s="136">
        <v>5</v>
      </c>
      <c r="F79" s="136">
        <v>3</v>
      </c>
      <c r="G79" s="137">
        <v>5</v>
      </c>
      <c r="H79" s="152"/>
      <c r="I79" s="145"/>
      <c r="J79" s="145"/>
      <c r="K79" s="145"/>
      <c r="L79" s="145"/>
      <c r="M79" s="145"/>
      <c r="N79" s="145"/>
      <c r="O79" s="145"/>
      <c r="P79" s="146"/>
      <c r="Q79" s="141"/>
      <c r="R79" s="142"/>
      <c r="S79" s="148"/>
    </row>
    <row r="80" spans="1:19" ht="25.5" thickTop="1" thickBot="1" x14ac:dyDescent="0.25">
      <c r="A80" s="135"/>
      <c r="B80" s="157" t="s">
        <v>52</v>
      </c>
      <c r="C80" s="136" t="s">
        <v>28</v>
      </c>
      <c r="D80" s="153">
        <v>8</v>
      </c>
      <c r="E80" s="136">
        <v>8</v>
      </c>
      <c r="F80" s="136"/>
      <c r="G80" s="137">
        <v>5</v>
      </c>
      <c r="H80" s="152"/>
      <c r="I80" s="145"/>
      <c r="J80" s="145"/>
      <c r="K80" s="145"/>
      <c r="L80" s="145"/>
      <c r="M80" s="145"/>
      <c r="N80" s="145"/>
      <c r="O80" s="145"/>
      <c r="P80" s="146"/>
      <c r="Q80" s="141"/>
      <c r="R80" s="142"/>
      <c r="S80" s="148"/>
    </row>
    <row r="81" spans="1:19" ht="25.5" thickTop="1" thickBot="1" x14ac:dyDescent="0.25">
      <c r="A81" s="135"/>
      <c r="B81" s="157" t="s">
        <v>258</v>
      </c>
      <c r="C81" s="136" t="s">
        <v>28</v>
      </c>
      <c r="D81" s="153">
        <v>5</v>
      </c>
      <c r="E81" s="136">
        <v>5</v>
      </c>
      <c r="F81" s="136"/>
      <c r="G81" s="137">
        <v>2</v>
      </c>
      <c r="H81" s="152"/>
      <c r="I81" s="145"/>
      <c r="J81" s="145"/>
      <c r="K81" s="145"/>
      <c r="L81" s="145"/>
      <c r="M81" s="145"/>
      <c r="N81" s="145"/>
      <c r="O81" s="145"/>
      <c r="P81" s="146"/>
      <c r="Q81" s="141"/>
      <c r="R81" s="142"/>
      <c r="S81" s="148"/>
    </row>
    <row r="82" spans="1:19" ht="25.5" thickTop="1" thickBot="1" x14ac:dyDescent="0.25">
      <c r="A82" s="135"/>
      <c r="B82" s="157" t="s">
        <v>245</v>
      </c>
      <c r="C82" s="136" t="s">
        <v>28</v>
      </c>
      <c r="D82" s="153">
        <v>5</v>
      </c>
      <c r="E82" s="136">
        <v>5</v>
      </c>
      <c r="F82" s="136">
        <v>12</v>
      </c>
      <c r="G82" s="137">
        <v>12</v>
      </c>
      <c r="H82" s="152"/>
      <c r="I82" s="145"/>
      <c r="J82" s="145"/>
      <c r="K82" s="145"/>
      <c r="L82" s="145"/>
      <c r="M82" s="145"/>
      <c r="N82" s="145"/>
      <c r="O82" s="145"/>
      <c r="P82" s="146"/>
      <c r="Q82" s="141"/>
      <c r="R82" s="142"/>
      <c r="S82" s="148"/>
    </row>
    <row r="83" spans="1:19" ht="25.5" thickTop="1" thickBot="1" x14ac:dyDescent="0.25">
      <c r="A83" s="135"/>
      <c r="B83" s="157" t="s">
        <v>246</v>
      </c>
      <c r="C83" s="136" t="s">
        <v>28</v>
      </c>
      <c r="D83" s="153">
        <v>8</v>
      </c>
      <c r="E83" s="136">
        <v>8</v>
      </c>
      <c r="F83" s="136"/>
      <c r="G83" s="137">
        <f>E83+F83</f>
        <v>8</v>
      </c>
      <c r="H83" s="152"/>
      <c r="I83" s="145"/>
      <c r="J83" s="145"/>
      <c r="K83" s="145"/>
      <c r="L83" s="145"/>
      <c r="M83" s="145"/>
      <c r="N83" s="145"/>
      <c r="O83" s="145"/>
      <c r="P83" s="146"/>
      <c r="Q83" s="141"/>
      <c r="R83" s="142"/>
      <c r="S83" s="148"/>
    </row>
    <row r="84" spans="1:19" ht="25.5" thickTop="1" thickBot="1" x14ac:dyDescent="0.25">
      <c r="A84" s="135"/>
      <c r="B84" s="157" t="s">
        <v>247</v>
      </c>
      <c r="C84" s="136" t="s">
        <v>28</v>
      </c>
      <c r="D84" s="153">
        <v>5</v>
      </c>
      <c r="E84" s="136">
        <v>5</v>
      </c>
      <c r="F84" s="136">
        <v>10</v>
      </c>
      <c r="G84" s="137">
        <v>10</v>
      </c>
      <c r="H84" s="152"/>
      <c r="I84" s="145"/>
      <c r="J84" s="145"/>
      <c r="K84" s="145"/>
      <c r="L84" s="145"/>
      <c r="M84" s="145"/>
      <c r="N84" s="145"/>
      <c r="O84" s="145"/>
      <c r="P84" s="146"/>
      <c r="Q84" s="141"/>
      <c r="R84" s="142"/>
      <c r="S84" s="148"/>
    </row>
    <row r="85" spans="1:19" ht="14.25" thickTop="1" thickBot="1" x14ac:dyDescent="0.25">
      <c r="A85" s="322" t="s">
        <v>248</v>
      </c>
      <c r="B85" s="323"/>
      <c r="C85" s="323"/>
      <c r="D85" s="323"/>
      <c r="E85" s="323"/>
      <c r="F85" s="323"/>
      <c r="G85" s="323"/>
      <c r="H85" s="324" t="s">
        <v>249</v>
      </c>
      <c r="I85" s="324"/>
      <c r="J85" s="324"/>
      <c r="K85" s="324"/>
      <c r="L85" s="324"/>
      <c r="M85" s="324"/>
      <c r="N85" s="324"/>
      <c r="O85" s="324"/>
      <c r="P85" s="325"/>
      <c r="Q85" s="154"/>
      <c r="R85" s="155"/>
      <c r="S85" s="156">
        <f>SUM(S3:S84)</f>
        <v>537768.88000000012</v>
      </c>
    </row>
    <row r="86" spans="1:19" ht="13.5" thickTop="1" x14ac:dyDescent="0.2"/>
  </sheetData>
  <mergeCells count="13">
    <mergeCell ref="Q1:S1"/>
    <mergeCell ref="A1:A2"/>
    <mergeCell ref="B1:B2"/>
    <mergeCell ref="C1:C2"/>
    <mergeCell ref="D1:D2"/>
    <mergeCell ref="E1:E2"/>
    <mergeCell ref="A85:G85"/>
    <mergeCell ref="H85:P85"/>
    <mergeCell ref="F1:F2"/>
    <mergeCell ref="G1:G2"/>
    <mergeCell ref="H1:J1"/>
    <mergeCell ref="K1:M1"/>
    <mergeCell ref="N1:P1"/>
  </mergeCells>
  <phoneticPr fontId="35" type="noConversion"/>
  <pageMargins left="0.70866141732283472" right="0.70866141732283472" top="0.4" bottom="0.35433070866141736" header="0.31496062992125984" footer="0.31496062992125984"/>
  <pageSetup scale="8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5" sqref="J15"/>
    </sheetView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2</vt:i4>
      </vt:variant>
    </vt:vector>
  </HeadingPairs>
  <TitlesOfParts>
    <vt:vector size="16" baseType="lpstr">
      <vt:lpstr>CONSOLIDADO</vt:lpstr>
      <vt:lpstr>INSTALACION EQUIPOS </vt:lpstr>
      <vt:lpstr>MANTENIMIENTO Y REPARACIÓN</vt:lpstr>
      <vt:lpstr>SERVICIOS ÁEREOS</vt:lpstr>
      <vt:lpstr>EQUIPOS TERM. COMUNICACIÓN</vt:lpstr>
      <vt:lpstr>HARDWARE,SOFTWARE Y ACCESORIOS</vt:lpstr>
      <vt:lpstr>MAQ ESP IMPRESORAS-COPIADORAS</vt:lpstr>
      <vt:lpstr>MOBILARIO DOMESTICO  </vt:lpstr>
      <vt:lpstr>MUEBLES DE OFICINA</vt:lpstr>
      <vt:lpstr>SUMINISTROS DE OFICINA </vt:lpstr>
      <vt:lpstr>APARATOS Y ACCESORIOS OFICINA</vt:lpstr>
      <vt:lpstr>Hoja1</vt:lpstr>
      <vt:lpstr>Hoja2</vt:lpstr>
      <vt:lpstr>Hoja3</vt:lpstr>
      <vt:lpstr>Hoja2!Títulos_a_imprimir</vt:lpstr>
      <vt:lpstr>'SUMINISTROS DE OFICINA 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2011-08-18T17:57:39Z</cp:lastPrinted>
  <dcterms:created xsi:type="dcterms:W3CDTF">2006-02-23T15:23:00Z</dcterms:created>
  <dcterms:modified xsi:type="dcterms:W3CDTF">2012-08-06T13:18:15Z</dcterms:modified>
</cp:coreProperties>
</file>