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 firstSheet="2" activeTab="2"/>
  </bookViews>
  <sheets>
    <sheet name="CONSOLIDADO" sheetId="2" r:id="rId1"/>
    <sheet name="MANTENIMIENTO Y REPARACIÓN" sheetId="6" r:id="rId2"/>
    <sheet name="SERVICIOS ÁEREOS" sheetId="7" r:id="rId3"/>
    <sheet name="SERVICIO PERSONALES" sheetId="30" r:id="rId4"/>
    <sheet name="SERVICIOS DE AUDITORIA" sheetId="29" r:id="rId5"/>
    <sheet name="SERVICIOS DE CAPACITACIÓN" sheetId="26" r:id="rId6"/>
    <sheet name="SUMINISTROS DE OFICINA" sheetId="28" r:id="rId7"/>
    <sheet name="APARATOS Y ACCESORIOS OFICINA" sheetId="12" r:id="rId8"/>
    <sheet name="ELEMENTOS INSTITUCIONALES" sheetId="25" r:id="rId9"/>
    <sheet name="Hoja2" sheetId="31" r:id="rId10"/>
  </sheets>
  <definedNames>
    <definedName name="_xlnm._FilterDatabase" localSheetId="7" hidden="1">'APARATOS Y ACCESORIOS OFICINA'!$C$12:$M$14</definedName>
    <definedName name="_xlnm.Print_Titles" localSheetId="8">'ELEMENTOS INSTITUCIONALES'!$1:$11</definedName>
    <definedName name="_xlnm.Print_Titles" localSheetId="6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J16" i="30" l="1"/>
  <c r="I16" i="30"/>
  <c r="H17" i="2"/>
  <c r="I13" i="26"/>
  <c r="H11" i="2"/>
  <c r="H19" i="2"/>
  <c r="L37" i="28"/>
  <c r="L18" i="25"/>
  <c r="H13" i="26"/>
  <c r="I8" i="29"/>
  <c r="H10" i="2"/>
  <c r="H8" i="29"/>
  <c r="K21" i="28"/>
  <c r="I21" i="28"/>
  <c r="K20" i="28"/>
  <c r="I20" i="28"/>
  <c r="G37" i="28"/>
  <c r="K36" i="28"/>
  <c r="I36" i="28"/>
  <c r="K35" i="28"/>
  <c r="I35" i="28"/>
  <c r="K34" i="28"/>
  <c r="I34" i="28"/>
  <c r="K33" i="28"/>
  <c r="I33" i="28"/>
  <c r="K32" i="28"/>
  <c r="I32" i="28"/>
  <c r="K31" i="28"/>
  <c r="I31" i="28"/>
  <c r="K30" i="28"/>
  <c r="I30" i="28"/>
  <c r="K29" i="28"/>
  <c r="I29" i="28"/>
  <c r="K28" i="28"/>
  <c r="I28" i="28"/>
  <c r="K25" i="28"/>
  <c r="I25" i="28"/>
  <c r="K24" i="28"/>
  <c r="I24" i="28"/>
  <c r="K23" i="28"/>
  <c r="I23" i="28"/>
  <c r="K22" i="28"/>
  <c r="I22" i="28"/>
  <c r="K19" i="28"/>
  <c r="I19" i="28"/>
  <c r="K17" i="28"/>
  <c r="I17" i="28"/>
  <c r="K16" i="28"/>
  <c r="I16" i="28"/>
  <c r="I15" i="28"/>
  <c r="K14" i="28"/>
  <c r="I14" i="28"/>
  <c r="K13" i="28"/>
  <c r="I13" i="28"/>
  <c r="L14" i="12"/>
  <c r="G18" i="25"/>
  <c r="I12" i="25"/>
  <c r="K13" i="12"/>
  <c r="I13" i="12"/>
  <c r="G14" i="12"/>
  <c r="I9" i="7"/>
  <c r="H10" i="7"/>
  <c r="I10" i="7"/>
  <c r="H9" i="2"/>
  <c r="H10" i="6"/>
  <c r="I10" i="6"/>
  <c r="H8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<sst xmlns="http://schemas.openxmlformats.org/spreadsheetml/2006/main" count="442" uniqueCount="218">
  <si>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</si>
  <si>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</si>
  <si>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</si>
  <si>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</si>
  <si>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</si>
  <si>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</si>
  <si>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</si>
  <si>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</si>
  <si>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</si>
  <si>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</si>
  <si>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</si>
  <si>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</si>
  <si>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NOMBRE DE LOS PROGRAMAS O PROYECTOS</t>
  </si>
  <si>
    <t>N/A</t>
  </si>
  <si>
    <t>RUBRO</t>
  </si>
  <si>
    <t>INVERSIÓN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</si>
  <si>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</si>
  <si>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</si>
  <si>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</si>
  <si>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</si>
  <si>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</si>
  <si>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</si>
  <si>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</si>
  <si>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</si>
  <si>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UNIDAD</t>
  </si>
  <si>
    <t>Este servicio será contratado por la Coordinación Administrativa.</t>
  </si>
  <si>
    <t>TOTAL CONSUMO 2010</t>
  </si>
  <si>
    <t xml:space="preserve">SALDO ACTUAL 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</si>
  <si>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</si>
  <si>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</si>
  <si>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</si>
  <si>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</si>
  <si>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</si>
  <si>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</si>
  <si>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</si>
  <si>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</si>
  <si>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</si>
  <si>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</si>
  <si>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>TIPO</t>
  </si>
  <si>
    <t>PC 2011 DEFINITIVO</t>
  </si>
  <si>
    <t>COSTO UNITARIO/PRECIO INDICATIVO</t>
  </si>
  <si>
    <t xml:space="preserve">PC 2011 </t>
  </si>
  <si>
    <t>BIEN, SERVICIO U OBRA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</si>
  <si>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</si>
  <si>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</si>
  <si>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</si>
  <si>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 xml:space="preserve">Tajalapiz elaborado en metal con 1 orificio, de tama?o menor o igual a 10 mm, sin deposito, forma de uso manual, sin dispositivo para sujecion en superficies . </t>
  </si>
  <si>
    <t>UNIDAD DE MEDIDA</t>
  </si>
  <si>
    <t xml:space="preserve">Suministro de tiquetes áereos en rutas nacionales </t>
  </si>
  <si>
    <t>INVERSIÓN
722170800410</t>
  </si>
  <si>
    <t xml:space="preserve">Suministro de tiquetes áereos en rutas nacionales e internacionales. </t>
  </si>
  <si>
    <t>el suministro de estos elementos serán contratados por la Coordinación de Apoyo Tecnológico, ver anexo.</t>
  </si>
  <si>
    <t>MEDÍA ARITMÉTICA/PRECIO INDICATIVO</t>
  </si>
  <si>
    <t>1.53.1.37</t>
  </si>
  <si>
    <t>Libro o cartilla técnica</t>
  </si>
  <si>
    <t>1-12</t>
  </si>
  <si>
    <t>TAJALAPIZ METALICO</t>
  </si>
  <si>
    <t>1.52.2.32.26</t>
  </si>
  <si>
    <t>SUMINISTROS Y APARATOS DE OFICINA/ SUMINISTROS DE OFICINA</t>
  </si>
  <si>
    <t>1.52.1.9</t>
  </si>
  <si>
    <t>Boligrafo con logo institucional según muestra</t>
  </si>
  <si>
    <t>1.52.1.19</t>
  </si>
  <si>
    <t>CARPETAS INSTITUCIONALES</t>
  </si>
  <si>
    <t>Carpetas con logo institucional según muestra</t>
  </si>
  <si>
    <t>LIBROS, MAPAS Y OTRAS PUBLICACIONES/LIBROS Y FOLLETOS</t>
  </si>
  <si>
    <t xml:space="preserve">CARTILLAS </t>
  </si>
  <si>
    <t>BOLIGRAFO INSTITUCIONAL (SEGÚN MUESTRA)</t>
  </si>
  <si>
    <t xml:space="preserve">INVERSIÓN </t>
  </si>
  <si>
    <t>GESTIÓN DE CALIDAD</t>
  </si>
  <si>
    <t>1.53.7</t>
  </si>
  <si>
    <t>LIBROS, MAPAS Y OTRAS PUBLICACIONES/DIVERSOS MATERIALES IMPRESOS</t>
  </si>
  <si>
    <t>PENDONES (SEGÚN MUESTRA)</t>
  </si>
  <si>
    <t>VALLAS CON IMAGEN CORPORATIVA (SEGÚN MUESTRA)</t>
  </si>
  <si>
    <t>Pendones</t>
  </si>
  <si>
    <t>Vallas corporativas</t>
  </si>
  <si>
    <t>GESTIÓN DE CALIDA</t>
  </si>
  <si>
    <t>2.36.1</t>
  </si>
  <si>
    <t>SERVICIOS EDUCATIVOS Y DE CAPACITACIÓN</t>
  </si>
  <si>
    <t xml:space="preserve">Prestación de servicios capacitación y entrenamiento de personal </t>
  </si>
  <si>
    <t>CAPACITACIONES</t>
  </si>
  <si>
    <t>CAPACITACIÓN EN GESTIÓN AMBIENTAL</t>
  </si>
  <si>
    <t>CAPACITACIÓN NORMA NTCGP1000:2009</t>
  </si>
  <si>
    <t>CAPACITACIÓN MECI</t>
  </si>
  <si>
    <t>CAPACITACION, SOPORTE Y MANTENIMIENTO DEL SOFTWARE ISOLUCION</t>
  </si>
  <si>
    <t>SUMINISTROS Y APARATOS DE OFICINA</t>
  </si>
  <si>
    <t>1.52.1.9.1</t>
  </si>
  <si>
    <t>BOLIGRAFO DESECHABLE (MICROPUNTA VARIOS COLORES)</t>
  </si>
  <si>
    <t>Boligrafo desechable tinta varios colores, en plastico, presentacion por 1 und, con tapa.</t>
  </si>
  <si>
    <t>BOLIGRAFO DESECHABLE (MICROPUNTA NEGRO)</t>
  </si>
  <si>
    <t>1.52.1.9.2</t>
  </si>
  <si>
    <t>BOLIGRAFO DESECHABLE (NEGRO)</t>
  </si>
  <si>
    <t>Boligrafo desechable tinta varios colores, en pasta, presentacion por 1 und, con tapa.</t>
  </si>
  <si>
    <t>1.52.1.17.3</t>
  </si>
  <si>
    <t>BORRADOR DE NATA PZ-20 O
BR 20</t>
  </si>
  <si>
    <t xml:space="preserve">Borrador para lapiz, tipo nata, tamaño grande, por 1 und. </t>
  </si>
  <si>
    <t xml:space="preserve">1.52.1.18 </t>
  </si>
  <si>
    <t>CAJA PARA ARCHIVO TIPO NEVERA</t>
  </si>
  <si>
    <t>Caja para archivo</t>
  </si>
  <si>
    <t>1.52.1.72.2</t>
  </si>
  <si>
    <t>DISCO COMPACTO/CD - R</t>
  </si>
  <si>
    <t>Disco compacto gravable, de 700 Mb 80 min, por 1 und.</t>
  </si>
  <si>
    <t>1.32.10.3</t>
  </si>
  <si>
    <t>CINTA PEGANTE PARA EMPAQUE  24 X 50</t>
  </si>
  <si>
    <t>Cinta para empaque de 25 micras</t>
  </si>
  <si>
    <t>CAJA</t>
  </si>
  <si>
    <t>1.52.1.45.45</t>
  </si>
  <si>
    <t>GANCHOS CLIPS PLASTICOS</t>
  </si>
  <si>
    <t xml:space="preserve">Gancho tipo clip estandar, en alambre plastico, de 33 mm, por 100 und. </t>
  </si>
  <si>
    <t>1.52.1.45.77</t>
  </si>
  <si>
    <t>GANCHOS PARA COSEDORA 26/6</t>
  </si>
  <si>
    <t xml:space="preserve">Gancho tipo grapa, referencia 26/6 , en alambre metalico cobrizado, por 5000 und. </t>
  </si>
  <si>
    <t>1.52.1.45.29</t>
  </si>
  <si>
    <t>GANCHO LEGAJADOR TRES PIEZAS PLASTICOS X 20 UND</t>
  </si>
  <si>
    <t xml:space="preserve">Gancho tipo legajador, gancho, pisador y corredera en polipropileno transparente, por 20 juegos. </t>
  </si>
  <si>
    <t>PAQUETE</t>
  </si>
  <si>
    <t>1.52.1.38.435</t>
  </si>
  <si>
    <t>LAPIZ NEGRO</t>
  </si>
  <si>
    <t xml:space="preserve">Lapiz para escritura, fabricado en madera, de forma hexagonal con borrador, mina negra de 2 mm y dureza No.2. </t>
  </si>
  <si>
    <t>1.52.1.85.67</t>
  </si>
  <si>
    <t>NOTAS ADHESIVAS MEDIANAS 75X75 MM</t>
  </si>
  <si>
    <t>Taco de papel por 1 paquete de mayor a 100 y menor o igual a 300 hojas cada uno, en bond, engomado, tamaño de la hoja mayor a 4 x 5 y menor o igual a 8 x 8 cm, colores fluorescentes en varios tonos por paquete .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</si>
  <si>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</si>
  <si>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</si>
  <si>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</si>
  <si>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1.52.1.56.15</t>
  </si>
  <si>
    <t>PAPEL BOND CARTA FOTOCOPIA 75 GRS</t>
  </si>
  <si>
    <t xml:space="preserve">Papel bond, de 75 g/m2, tama?o carta, por resma de 500 hojas. </t>
  </si>
  <si>
    <t>RESMA</t>
  </si>
  <si>
    <t>1.52.1.56.17</t>
  </si>
  <si>
    <t>PAPEL BOND OFICIO FOTOCOPIA 75 GRS</t>
  </si>
  <si>
    <t>Papel bond, de 75 g/m2, tama?o oficio, por resma de 500 hojas.</t>
  </si>
  <si>
    <t>1.52.1.48.25</t>
  </si>
  <si>
    <t>PEGANTE EN BARRA (PEGASTIC)</t>
  </si>
  <si>
    <t>Pegante en barra en presentacion de 20 g sin glicerina.</t>
  </si>
  <si>
    <t>BARRA</t>
  </si>
  <si>
    <t>1.52.1.62.78</t>
  </si>
  <si>
    <t>RESALTADORES SURTIDOS</t>
  </si>
  <si>
    <t xml:space="preserve">Resaltador desechable, contenido de tinta mayor a 2,5 g y menor o igual a 5 g, de punta biselada, elaborada en felpa acrilica, para realizar 3 trazos. </t>
  </si>
  <si>
    <t xml:space="preserve">TAPA LEGAJADORA PLASTIFICADA TAMAÑO OFICIO </t>
  </si>
  <si>
    <t>Tapa legajadora plastificada tamaño oficio 23 x 35 cm</t>
  </si>
  <si>
    <t>SOBRES MANILA OFICIO</t>
  </si>
  <si>
    <t>SUMINISTROS Y APARATOS DE OFICINA/FORMAS Y SOBRES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</si>
  <si>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</si>
  <si>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</si>
  <si>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1.52.1.14.2</t>
  </si>
  <si>
    <t>BISTURI GRANDE</t>
  </si>
  <si>
    <t xml:space="preserve">Bisturi elaborado en plastico, tamaño de la cuchilla de 18 mm, con bloqueo de la cuchilla y con corta cuchilla </t>
  </si>
  <si>
    <t>1.52.1.22.9</t>
  </si>
  <si>
    <t>CAJA DE CHINCHES</t>
  </si>
  <si>
    <t xml:space="preserve">Chinches de cabeza plastica, por caja de 50 und. </t>
  </si>
  <si>
    <t>CINTAS ADHESIVAS INDUSTRIALES</t>
  </si>
  <si>
    <t>ROLLO</t>
  </si>
  <si>
    <t>1.52.1.41.202</t>
  </si>
  <si>
    <t xml:space="preserve">MARCADOR BORRASECO VARIOS COLORES </t>
  </si>
  <si>
    <t xml:space="preserve">Marcador seco para pizarra blanca, desechable, contenido de tinta mayor a 2,5 y menor o igual a 5 g , de punta biselada poliester, para hacer lineas de aprox. 2 - 5 mm , por 1 und. </t>
  </si>
  <si>
    <t>1.52.1.41.203</t>
  </si>
  <si>
    <t>MARCADOR PERMANENTE VARIOS COLORES</t>
  </si>
  <si>
    <t xml:space="preserve">Marcador permanente, desechable, contenido de tinta mayor a 2,5 y menor o igual a 5 g , de punta biselada poliester, para hacer lineas de aprox. 2 - 5 mm , por 1 und. </t>
  </si>
  <si>
    <t>1.52.3.8.1615</t>
  </si>
  <si>
    <t>SOBRES MANILA CARTA</t>
  </si>
  <si>
    <t xml:space="preserve">Sobre bolsa, en papel manila de 75 g/m2, de tamaño 22.5x29.0cm, sin burbuja plastica de amortiguacion, presentacion exterior sin ventanilla, de tipo solapa universal y engomada. </t>
  </si>
  <si>
    <t>1.52.1.72</t>
  </si>
  <si>
    <t>DVD/R</t>
  </si>
  <si>
    <t>Disco compacto</t>
  </si>
  <si>
    <t>2.31.10</t>
  </si>
  <si>
    <t>SERVICIOS PROFESIONALES/SERVICIOS DE AUDITORIA</t>
  </si>
  <si>
    <t>Prestación de servicios de auditoría</t>
  </si>
  <si>
    <t>SOUVENIRES</t>
  </si>
  <si>
    <t>Souvenires</t>
  </si>
  <si>
    <t>1.70.7</t>
  </si>
  <si>
    <t>ARTÍCULOS DIVERSOS/PRODUCTOS DIVERSOS</t>
  </si>
  <si>
    <t>Souvenires Insitucionales</t>
  </si>
  <si>
    <t xml:space="preserve">INVERSIÓN
</t>
  </si>
  <si>
    <t>10
VER ANEXO DESAGREGADOS</t>
  </si>
  <si>
    <t>Visita de auditoria de seguimiento externa para las normas ISO9001:2008 Y NTCGP1000:2009</t>
  </si>
  <si>
    <t>Capacitacines para los funcionario y contratistas del Instituto en temas ambientales y de calidad</t>
  </si>
  <si>
    <t>Tajalapíz metálico</t>
  </si>
  <si>
    <t>7
VER ANEXO DESAGREGADOS</t>
  </si>
  <si>
    <t>Boligrafos y carpetas institucionales.</t>
  </si>
  <si>
    <t xml:space="preserve">2500 VER ANEXO
</t>
  </si>
  <si>
    <t xml:space="preserve">Cartillas, pendones y vallas </t>
  </si>
  <si>
    <t>Mantener un sistema de gestión de calidad eficiente, eficaz y efectivo, que cumpla con los requisitos de la norma ISO 9001 y la NTC GP 1000</t>
  </si>
  <si>
    <t>VISITA DE AUDITORIA DE RECERTIFICACIÓN EXTERNA PARA LAS NORMAS ISO9001:2008 Y NTCGP1000:2009</t>
  </si>
  <si>
    <t>9
VER ANEXO DESAGREGADOS</t>
  </si>
  <si>
    <t>538
VER ANEXO DESAGREGADOS</t>
  </si>
  <si>
    <t>PERFIL</t>
  </si>
  <si>
    <t>2.31.16</t>
  </si>
  <si>
    <t>SERVICIOS PERSONALES</t>
  </si>
  <si>
    <t xml:space="preserve">Prestación de servicios profesionales </t>
  </si>
  <si>
    <t>2.32.1</t>
  </si>
  <si>
    <t xml:space="preserve">Servicios de apoyo administrativo, funcionamiento y gerencial. </t>
  </si>
  <si>
    <t xml:space="preserve">Servicio de apoyo administrativo </t>
  </si>
  <si>
    <t xml:space="preserve">BRINDAR  APOYO  AL GRUPO DE GESTIÓN DE CALIDAD DE COLDEPORTES EN LA IMPLEMENTACIÓN, SEGUIMIENTO Y CONTROL  DEL SISTEMA DE GESTIÓN DE CALIDAD  E IMPLEMENTACIÓN DEL MODELO ESTÁNDAR DE CONTROL INTERNO DE LA ENTIDAD DE ACUERDO A LAS NORMAS TÉCNICAS ISO9001:2008, NTCGP 1000:2009 Y MECI 1000:2005
ACTIVIDADES:
• BRINDAR APOYO Y ASISTENCIA A LA COORDINACIÓN DE CALIDAD EN LA CONSTRUCCIÓN E IMPLEMENTACIÓN DE LA POLÍTICA, MAPA DE PROCESOS, OBJETIVOS Y METAS INSTITUCIONALES
• APOYAR A LA COORDINACIÓN DE CALIDAD EN LAS ACTIVIDADES ASOCIADAS A LA PLANEACIÓN Y CONSOLIDACIÓN DE INFORMES.
• DAR ASISTENCIA  Y APOYO A LAS ACTIVIDADES INHERENTES A LA IMPLEMENTACIÓN Y SOCIALIZACIÓN DEL SISTEMA INTEGRADO DE GESTIÓN
• APOYAR EN LA GESTIÓN DOCUMENTAL Y EL MEJORAMIENTO CONTINUO DEL SISTEMA INTEGRADO DE GESTIÓN
• ACTUALIZAR LA DOCUMENTACIÓN EN EL SOFTWARE ISOLUCION.
• REALIZAR ACTIVIDADES ASOCIADAS AL CUMPLIMIENTO DEL CONTROL DOCUMENTAL EN LOS DIFERENTES PROCESOS DE LA ENTIDAD.
• DAR ASISTENCIA  Y APOYO EN LA CONSTRUCCIÓN DE DOCUMENTOS RELACIONADOS AL SISTEMA.
</t>
  </si>
  <si>
    <t>PROFESIONAL EN INGENIERIA , ADMINISTRACION, ECONOMIA O AREAS AFINES CON EX´PERIENCIA EN GESTION DE CALIDAD Y/O MECI                                                    MINIMO DOS (2) AÑOS DE EXPERIENCIA</t>
  </si>
  <si>
    <t xml:space="preserve">GESTION DE CALIDAD </t>
  </si>
  <si>
    <t>310-1604-1</t>
  </si>
  <si>
    <t>PROFESIONAL EN EL AREA DE CIENCIAS SOCIALES, CON ESPECIALIZACIÓN EN ADMINISTRACION Y GERENCIA EN SISTEMAS DE GESTION DE CALIDAD, CON EXPERIENCIA EN DISEÑO E IMPLEMENTACIÓN DE PROCESOS Y PROCEDIMIENTOS DEL SISTEMA DE GESTION DE CALIDAD  (TIEMPO DE EJECUCION 9 MESES)</t>
  </si>
  <si>
    <t>PROFESIONAL CON ESPECIALIZACION EN AREAS DE LA ADMINISTRCIÓN  ( TIEMPO DE EJECUCION 7 MESES)</t>
  </si>
  <si>
    <t xml:space="preserve">PROFESIONAL PARA RELACIONES INTERNACIONALES  EN DIRECCION GENERAL </t>
  </si>
  <si>
    <t>510-1604-1</t>
  </si>
  <si>
    <t xml:space="preserve">SE ADICIONA EL PRESENTE PLAN DE COMPRAS SEGÚN MEMORANDO DE JUNIO 8 DE 2012 DE DIRECCION GENERAL , v°b° Afranio Restrepo </t>
  </si>
  <si>
    <t>DESARROLLO DEL DEPORTE A TRAVES DE CONVENIOS, INTERCAMBIOS, ACUERDOS Y PARTICIPACIÓN INTERNACIONAL , REGION NAL</t>
  </si>
  <si>
    <t xml:space="preserve">APOYO LOGISTICO EN EL MARCO DEL CONVENIO SUSCRITO ENTRE  COLDEPORTES Y ELINSTITUTO PERUANO DE DEPORTES </t>
  </si>
  <si>
    <t xml:space="preserve">APOYO DESARROLLO DEL DEPORTE A TRVES DE CONVENIOS , INTERCAMBIOS, ACUERDOS Y PARTICIPACION INTERNACIONAL </t>
  </si>
  <si>
    <r>
      <t xml:space="preserve">SE ADICIONA AL PRESENTE PLAN DE COMPRAS SEGÚN COMUNICACIÓN INTERNA DE JUNIO 13 DE 2012 FIRMADA POR EL DIRECTOR DE COLDEPORTES - </t>
    </r>
    <r>
      <rPr>
        <b/>
        <sz val="7"/>
        <color indexed="10"/>
        <rFont val="Arial"/>
        <family val="2"/>
      </rPr>
      <t>CERTIFICACION EXOPEDIDA EN JUNIO 19 DE 2012</t>
    </r>
  </si>
  <si>
    <t xml:space="preserve">CONVENIO </t>
  </si>
  <si>
    <t>6-12</t>
  </si>
  <si>
    <t>SERVICIOS EDUCATIVOS, TECNOLOGICOS  Y DE CAPACITACIÓN</t>
  </si>
  <si>
    <t>SERVICIOS TECNOLOGICOS EN TEMAS RELACIONADOS CON EL DESARROLLO DE UNA PLATAFORMA DETRANSPARENCIA PARA HACER SEGUIMIENTO DE INVERSION EN INFRAESTRUCTURA PARA JUEGOS NACIONALES</t>
  </si>
  <si>
    <t>223-1604-1-10</t>
  </si>
  <si>
    <t xml:space="preserve">inversiion </t>
  </si>
  <si>
    <t>APOYO TECNOLOGICO Y ASISTENCIA PARA EL MEJORAMIENTO DE LA GESTION DE LOS ORGANISMOS QUE CONFORMAN EL SISTEMA NACIONAL DE DEPORTE (DIRECCION)</t>
  </si>
  <si>
    <t xml:space="preserve">PRESTACION SERVICIOS PROFESIONALES APOYO A DIRECCION DE RECURSOS Y HERRAMIENTAS  DEL SISTEMA EN TEMAS  RELACIONADOS CON INFRAESTRUCTURA DEPORTIVA, RECREATIVA, LUDICA Y DE LA ACTIVIDAD FISICA </t>
  </si>
  <si>
    <t xml:space="preserve">CONSTRUCCION , ADECUACION, DOTACION Y PUESTA EN FUNCIONAMIENTO DE LA INFRAESTRUCTURA DEPORTIVA, RECREATIVA, LUDICA Y DE LA ACTIVIDAD FISICA REGION NACIONAL. </t>
  </si>
  <si>
    <t>111-1604-1-11</t>
  </si>
  <si>
    <t>SE ADICIONA EL PRESENTE PLAN DE COMPRAS SEGÚN MEMORANDO DE JUNIO 22 DE 2012 DE DIRECCION GENERAL , v°b° Claudia Rojas y  Afranio Restrepo  se expide certificación junio 26 de 2012</t>
  </si>
  <si>
    <t>SE ADICIONA EL PRESENTE PLAN DE COMPRAS SEGÚN MEMORANDO DE JUNIO 22 DE 2012 DE DIRECCION GENERAL , v°b°  Afranio Restrepo  se expide certificación junio 26 de 2012</t>
  </si>
  <si>
    <t>SE ACTUALIZA SEGÚN MEMORANDFO DE MARZO 5 DE 2012 CON VISTO BUENO DEL SECRETARIO ENCARGADO- Luis Rojas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</si>
</sst>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6" formatCode="&quot;$&quot;\ #,##0.00"/>
    <numFmt numFmtId="171" formatCode="&quot;$&quot;\ #,##0"/>
  </numFmts>
  <fonts count="3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7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b/>
      <sz val="7"/>
      <color indexed="10"/>
      <name val="Arial"/>
      <family val="2"/>
    </font>
    <font>
      <sz val="7"/>
      <name val="Tahoma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b/>
      <sz val="6"/>
      <color rgb="FFFF0000"/>
      <name val="Arial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368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9" fillId="5" borderId="13" xfId="0" applyFont="1" applyFill="1" applyBorder="1" applyAlignment="1">
      <alignment vertical="center"/>
    </xf>
    <xf numFmtId="0" fontId="9" fillId="5" borderId="14" xfId="0" applyFont="1" applyFill="1" applyBorder="1" applyAlignment="1">
      <alignment vertical="center"/>
    </xf>
    <xf numFmtId="0" fontId="4" fillId="5" borderId="15" xfId="0" applyFont="1" applyFill="1" applyBorder="1" applyAlignment="1">
      <alignment horizontal="center" vertical="center" wrapText="1"/>
    </xf>
    <xf numFmtId="166" fontId="0" fillId="0" borderId="16" xfId="0" applyNumberFormat="1" applyFill="1" applyBorder="1" applyAlignment="1">
      <alignment vertical="center"/>
    </xf>
    <xf numFmtId="0" fontId="21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vertical="center" wrapText="1"/>
    </xf>
    <xf numFmtId="0" fontId="17" fillId="5" borderId="17" xfId="0" applyFont="1" applyFill="1" applyBorder="1" applyAlignment="1">
      <alignment vertical="center" wrapText="1"/>
    </xf>
    <xf numFmtId="0" fontId="18" fillId="5" borderId="17" xfId="0" applyFont="1" applyFill="1" applyBorder="1" applyAlignment="1">
      <alignment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29" fillId="5" borderId="17" xfId="0" applyFont="1" applyFill="1" applyBorder="1" applyAlignment="1">
      <alignment horizontal="center" vertical="center" wrapText="1"/>
    </xf>
    <xf numFmtId="0" fontId="30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21" fillId="0" borderId="0" xfId="1" applyFont="1" applyAlignment="1">
      <alignment horizontal="center" vertical="center" wrapText="1"/>
    </xf>
    <xf numFmtId="0" fontId="1" fillId="0" borderId="0" xfId="1"/>
    <xf numFmtId="0" fontId="4" fillId="5" borderId="17" xfId="1" applyFont="1" applyFill="1" applyBorder="1" applyAlignment="1">
      <alignment vertical="center" wrapText="1"/>
    </xf>
    <xf numFmtId="0" fontId="16" fillId="5" borderId="17" xfId="1" applyFont="1" applyFill="1" applyBorder="1" applyAlignment="1">
      <alignment horizontal="center" vertical="center" wrapText="1"/>
    </xf>
    <xf numFmtId="0" fontId="17" fillId="5" borderId="17" xfId="1" applyFont="1" applyFill="1" applyBorder="1" applyAlignment="1">
      <alignment vertical="center" wrapText="1"/>
    </xf>
    <xf numFmtId="0" fontId="18" fillId="5" borderId="17" xfId="1" applyFont="1" applyFill="1" applyBorder="1" applyAlignment="1">
      <alignment vertical="center" wrapText="1"/>
    </xf>
    <xf numFmtId="0" fontId="30" fillId="5" borderId="17" xfId="1" applyFont="1" applyFill="1" applyBorder="1" applyAlignment="1">
      <alignment horizontal="center" vertical="center" wrapText="1"/>
    </xf>
    <xf numFmtId="0" fontId="29" fillId="5" borderId="17" xfId="1" applyFont="1" applyFill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9" fillId="5" borderId="13" xfId="1" applyFont="1" applyFill="1" applyBorder="1" applyAlignment="1">
      <alignment vertical="center"/>
    </xf>
    <xf numFmtId="0" fontId="9" fillId="5" borderId="14" xfId="1" applyFont="1" applyFill="1" applyBorder="1" applyAlignment="1">
      <alignment vertical="center"/>
    </xf>
    <xf numFmtId="0" fontId="21" fillId="0" borderId="0" xfId="1" applyFont="1" applyAlignment="1">
      <alignment horizontal="center" vertical="center"/>
    </xf>
    <xf numFmtId="171" fontId="9" fillId="0" borderId="3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vertical="center" wrapText="1"/>
    </xf>
    <xf numFmtId="0" fontId="5" fillId="0" borderId="0" xfId="1" applyFont="1" applyBorder="1" applyAlignment="1">
      <alignment horizontal="left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6" fillId="0" borderId="22" xfId="1" applyFont="1" applyBorder="1" applyAlignment="1">
      <alignment vertical="center"/>
    </xf>
    <xf numFmtId="0" fontId="2" fillId="4" borderId="23" xfId="1" applyFont="1" applyFill="1" applyBorder="1" applyAlignment="1">
      <alignment vertical="center" wrapText="1"/>
    </xf>
    <xf numFmtId="0" fontId="2" fillId="4" borderId="22" xfId="1" applyFont="1" applyFill="1" applyBorder="1" applyAlignment="1">
      <alignment vertical="center" wrapText="1"/>
    </xf>
    <xf numFmtId="0" fontId="2" fillId="4" borderId="24" xfId="1" applyFont="1" applyFill="1" applyBorder="1" applyAlignment="1">
      <alignment vertical="center" wrapText="1"/>
    </xf>
    <xf numFmtId="0" fontId="2" fillId="4" borderId="25" xfId="1" applyFont="1" applyFill="1" applyBorder="1" applyAlignment="1">
      <alignment vertical="center" wrapText="1"/>
    </xf>
    <xf numFmtId="0" fontId="2" fillId="4" borderId="25" xfId="1" applyFont="1" applyFill="1" applyBorder="1" applyAlignment="1">
      <alignment vertical="center"/>
    </xf>
    <xf numFmtId="0" fontId="2" fillId="4" borderId="26" xfId="1" applyFont="1" applyFill="1" applyBorder="1" applyAlignment="1">
      <alignment vertical="center" wrapText="1"/>
    </xf>
    <xf numFmtId="0" fontId="21" fillId="4" borderId="22" xfId="1" applyFont="1" applyFill="1" applyBorder="1" applyAlignment="1">
      <alignment horizontal="center" vertical="center"/>
    </xf>
    <xf numFmtId="166" fontId="2" fillId="0" borderId="27" xfId="1" applyNumberFormat="1" applyFont="1" applyBorder="1" applyAlignment="1">
      <alignment vertical="center"/>
    </xf>
    <xf numFmtId="0" fontId="6" fillId="0" borderId="28" xfId="1" applyFont="1" applyBorder="1" applyAlignment="1">
      <alignment vertical="center" wrapText="1"/>
    </xf>
    <xf numFmtId="0" fontId="2" fillId="4" borderId="29" xfId="1" applyFont="1" applyFill="1" applyBorder="1" applyAlignment="1">
      <alignment vertical="center" wrapText="1"/>
    </xf>
    <xf numFmtId="0" fontId="2" fillId="4" borderId="28" xfId="1" applyFont="1" applyFill="1" applyBorder="1" applyAlignment="1">
      <alignment vertical="center" wrapText="1"/>
    </xf>
    <xf numFmtId="0" fontId="2" fillId="4" borderId="19" xfId="1" applyFont="1" applyFill="1" applyBorder="1" applyAlignment="1">
      <alignment vertical="center" wrapText="1"/>
    </xf>
    <xf numFmtId="0" fontId="2" fillId="4" borderId="4" xfId="1" applyFont="1" applyFill="1" applyBorder="1" applyAlignment="1">
      <alignment vertical="center" wrapText="1"/>
    </xf>
    <xf numFmtId="0" fontId="2" fillId="4" borderId="4" xfId="1" applyFont="1" applyFill="1" applyBorder="1" applyAlignment="1">
      <alignment vertical="center"/>
    </xf>
    <xf numFmtId="0" fontId="2" fillId="4" borderId="6" xfId="1" applyFont="1" applyFill="1" applyBorder="1" applyAlignment="1">
      <alignment vertical="center" wrapText="1"/>
    </xf>
    <xf numFmtId="0" fontId="21" fillId="4" borderId="28" xfId="1" applyFont="1" applyFill="1" applyBorder="1" applyAlignment="1">
      <alignment horizontal="center" vertical="center"/>
    </xf>
    <xf numFmtId="166" fontId="2" fillId="0" borderId="7" xfId="1" applyNumberFormat="1" applyFont="1" applyBorder="1" applyAlignment="1">
      <alignment vertical="center"/>
    </xf>
    <xf numFmtId="0" fontId="9" fillId="5" borderId="17" xfId="1" applyFont="1" applyFill="1" applyBorder="1" applyAlignment="1">
      <alignment horizontal="center" vertical="center"/>
    </xf>
    <xf numFmtId="0" fontId="6" fillId="0" borderId="15" xfId="1" applyFont="1" applyBorder="1" applyAlignment="1">
      <alignment vertical="center" wrapText="1"/>
    </xf>
    <xf numFmtId="0" fontId="2" fillId="4" borderId="20" xfId="1" applyFont="1" applyFill="1" applyBorder="1" applyAlignment="1">
      <alignment vertical="center" wrapText="1"/>
    </xf>
    <xf numFmtId="0" fontId="2" fillId="4" borderId="15" xfId="1" applyFont="1" applyFill="1" applyBorder="1" applyAlignment="1">
      <alignment vertical="center" wrapText="1"/>
    </xf>
    <xf numFmtId="0" fontId="2" fillId="4" borderId="30" xfId="1" applyFont="1" applyFill="1" applyBorder="1" applyAlignment="1">
      <alignment vertical="center" wrapText="1"/>
    </xf>
    <xf numFmtId="0" fontId="2" fillId="4" borderId="31" xfId="1" applyFont="1" applyFill="1" applyBorder="1" applyAlignment="1">
      <alignment vertical="center" wrapText="1"/>
    </xf>
    <xf numFmtId="0" fontId="2" fillId="4" borderId="31" xfId="1" applyFont="1" applyFill="1" applyBorder="1" applyAlignment="1">
      <alignment vertical="center"/>
    </xf>
    <xf numFmtId="0" fontId="2" fillId="4" borderId="32" xfId="1" applyFont="1" applyFill="1" applyBorder="1" applyAlignment="1">
      <alignment vertical="center" wrapText="1"/>
    </xf>
    <xf numFmtId="0" fontId="21" fillId="4" borderId="15" xfId="1" applyFont="1" applyFill="1" applyBorder="1" applyAlignment="1">
      <alignment horizontal="center" vertical="center"/>
    </xf>
    <xf numFmtId="166" fontId="2" fillId="0" borderId="18" xfId="1" applyNumberFormat="1" applyFont="1" applyBorder="1" applyAlignment="1">
      <alignment vertical="center"/>
    </xf>
    <xf numFmtId="0" fontId="6" fillId="0" borderId="17" xfId="1" applyFont="1" applyBorder="1" applyAlignment="1">
      <alignment vertical="center" wrapText="1"/>
    </xf>
    <xf numFmtId="0" fontId="2" fillId="4" borderId="13" xfId="1" applyFont="1" applyFill="1" applyBorder="1" applyAlignment="1">
      <alignment vertical="center" wrapText="1"/>
    </xf>
    <xf numFmtId="0" fontId="2" fillId="4" borderId="17" xfId="1" applyFont="1" applyFill="1" applyBorder="1" applyAlignment="1">
      <alignment vertical="center" wrapText="1"/>
    </xf>
    <xf numFmtId="0" fontId="2" fillId="4" borderId="33" xfId="1" applyFont="1" applyFill="1" applyBorder="1" applyAlignment="1">
      <alignment vertical="center" wrapText="1"/>
    </xf>
    <xf numFmtId="0" fontId="2" fillId="4" borderId="34" xfId="1" applyFont="1" applyFill="1" applyBorder="1" applyAlignment="1">
      <alignment vertical="center" wrapText="1"/>
    </xf>
    <xf numFmtId="0" fontId="2" fillId="4" borderId="34" xfId="1" applyFont="1" applyFill="1" applyBorder="1" applyAlignment="1">
      <alignment vertical="center"/>
    </xf>
    <xf numFmtId="0" fontId="2" fillId="4" borderId="35" xfId="1" applyFont="1" applyFill="1" applyBorder="1" applyAlignment="1">
      <alignment vertical="center" wrapText="1"/>
    </xf>
    <xf numFmtId="0" fontId="21" fillId="4" borderId="17" xfId="1" applyFont="1" applyFill="1" applyBorder="1" applyAlignment="1">
      <alignment horizontal="center" vertical="center"/>
    </xf>
    <xf numFmtId="166" fontId="2" fillId="0" borderId="14" xfId="1" applyNumberFormat="1" applyFont="1" applyBorder="1" applyAlignment="1">
      <alignment vertical="center"/>
    </xf>
    <xf numFmtId="7" fontId="9" fillId="0" borderId="1" xfId="0" applyNumberFormat="1" applyFont="1" applyFill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9" fillId="2" borderId="39" xfId="1" applyFont="1" applyFill="1" applyBorder="1" applyAlignment="1">
      <alignment horizontal="center" vertical="center" wrapText="1"/>
    </xf>
    <xf numFmtId="7" fontId="9" fillId="3" borderId="39" xfId="1" applyNumberFormat="1" applyFont="1" applyFill="1" applyBorder="1" applyAlignment="1">
      <alignment vertical="center" wrapText="1"/>
    </xf>
    <xf numFmtId="7" fontId="9" fillId="3" borderId="40" xfId="1" applyNumberFormat="1" applyFont="1" applyFill="1" applyBorder="1" applyAlignment="1">
      <alignment vertical="center" wrapText="1"/>
    </xf>
    <xf numFmtId="7" fontId="9" fillId="3" borderId="41" xfId="1" applyNumberFormat="1" applyFont="1" applyFill="1" applyBorder="1" applyAlignment="1">
      <alignment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171" fontId="9" fillId="0" borderId="4" xfId="0" applyNumberFormat="1" applyFont="1" applyBorder="1" applyAlignment="1">
      <alignment horizontal="center" vertical="center" wrapText="1"/>
    </xf>
    <xf numFmtId="0" fontId="2" fillId="4" borderId="42" xfId="1" applyFont="1" applyFill="1" applyBorder="1" applyAlignment="1">
      <alignment vertical="center" wrapText="1"/>
    </xf>
    <xf numFmtId="0" fontId="2" fillId="4" borderId="43" xfId="1" applyFont="1" applyFill="1" applyBorder="1" applyAlignment="1">
      <alignment vertical="center" wrapText="1"/>
    </xf>
    <xf numFmtId="0" fontId="2" fillId="4" borderId="44" xfId="1" applyFont="1" applyFill="1" applyBorder="1" applyAlignment="1">
      <alignment vertical="center" wrapText="1"/>
    </xf>
    <xf numFmtId="0" fontId="2" fillId="4" borderId="45" xfId="1" applyFont="1" applyFill="1" applyBorder="1" applyAlignment="1">
      <alignment vertical="center" wrapText="1"/>
    </xf>
    <xf numFmtId="0" fontId="1" fillId="4" borderId="45" xfId="1" applyFont="1" applyFill="1" applyBorder="1" applyAlignment="1">
      <alignment vertical="center"/>
    </xf>
    <xf numFmtId="0" fontId="2" fillId="4" borderId="46" xfId="1" applyFont="1" applyFill="1" applyBorder="1" applyAlignment="1">
      <alignment vertical="center" wrapText="1"/>
    </xf>
    <xf numFmtId="166" fontId="2" fillId="0" borderId="47" xfId="1" applyNumberFormat="1" applyFont="1" applyBorder="1" applyAlignment="1">
      <alignment vertical="center"/>
    </xf>
    <xf numFmtId="0" fontId="2" fillId="4" borderId="12" xfId="1" applyFont="1" applyFill="1" applyBorder="1" applyAlignment="1">
      <alignment vertical="center" wrapText="1"/>
    </xf>
    <xf numFmtId="0" fontId="2" fillId="4" borderId="11" xfId="1" applyFont="1" applyFill="1" applyBorder="1" applyAlignment="1">
      <alignment vertical="center" wrapText="1"/>
    </xf>
    <xf numFmtId="0" fontId="2" fillId="4" borderId="2" xfId="1" applyFont="1" applyFill="1" applyBorder="1" applyAlignment="1">
      <alignment vertical="center" wrapText="1"/>
    </xf>
    <xf numFmtId="0" fontId="2" fillId="4" borderId="3" xfId="1" applyFont="1" applyFill="1" applyBorder="1" applyAlignment="1">
      <alignment vertical="center" wrapText="1"/>
    </xf>
    <xf numFmtId="0" fontId="1" fillId="4" borderId="3" xfId="1" applyFont="1" applyFill="1" applyBorder="1" applyAlignment="1">
      <alignment vertical="center"/>
    </xf>
    <xf numFmtId="0" fontId="2" fillId="4" borderId="48" xfId="1" applyFont="1" applyFill="1" applyBorder="1" applyAlignment="1">
      <alignment vertical="center" wrapText="1"/>
    </xf>
    <xf numFmtId="166" fontId="2" fillId="0" borderId="16" xfId="1" applyNumberFormat="1" applyFont="1" applyBorder="1" applyAlignment="1">
      <alignment vertical="center"/>
    </xf>
    <xf numFmtId="0" fontId="2" fillId="4" borderId="3" xfId="1" applyFont="1" applyFill="1" applyBorder="1" applyAlignment="1">
      <alignment vertical="center"/>
    </xf>
    <xf numFmtId="0" fontId="21" fillId="4" borderId="11" xfId="1" applyFont="1" applyFill="1" applyBorder="1" applyAlignment="1">
      <alignment horizontal="center" vertical="center"/>
    </xf>
    <xf numFmtId="0" fontId="6" fillId="0" borderId="11" xfId="1" applyFont="1" applyBorder="1" applyAlignment="1">
      <alignment vertical="center" wrapText="1"/>
    </xf>
    <xf numFmtId="166" fontId="1" fillId="0" borderId="16" xfId="1" applyNumberFormat="1" applyBorder="1" applyAlignment="1">
      <alignment vertical="center"/>
    </xf>
    <xf numFmtId="0" fontId="21" fillId="0" borderId="11" xfId="1" applyFont="1" applyFill="1" applyBorder="1" applyAlignment="1">
      <alignment horizontal="center" vertical="center"/>
    </xf>
    <xf numFmtId="0" fontId="6" fillId="0" borderId="0" xfId="1" applyFont="1" applyFill="1" applyAlignment="1">
      <alignment vertical="center" wrapText="1"/>
    </xf>
    <xf numFmtId="0" fontId="6" fillId="0" borderId="43" xfId="1" applyFont="1" applyBorder="1" applyAlignment="1">
      <alignment vertical="center"/>
    </xf>
    <xf numFmtId="0" fontId="6" fillId="0" borderId="43" xfId="1" applyFont="1" applyBorder="1" applyAlignment="1">
      <alignment horizontal="left" vertical="center"/>
    </xf>
    <xf numFmtId="0" fontId="23" fillId="6" borderId="3" xfId="1" applyFont="1" applyFill="1" applyBorder="1" applyAlignment="1">
      <alignment vertical="center" wrapText="1"/>
    </xf>
    <xf numFmtId="166" fontId="2" fillId="0" borderId="43" xfId="1" applyNumberFormat="1" applyFont="1" applyBorder="1" applyAlignment="1">
      <alignment vertical="center"/>
    </xf>
    <xf numFmtId="0" fontId="6" fillId="0" borderId="11" xfId="1" applyFont="1" applyBorder="1" applyAlignment="1">
      <alignment vertical="center"/>
    </xf>
    <xf numFmtId="166" fontId="2" fillId="0" borderId="11" xfId="1" applyNumberFormat="1" applyFont="1" applyBorder="1" applyAlignment="1">
      <alignment vertical="center"/>
    </xf>
    <xf numFmtId="0" fontId="6" fillId="0" borderId="49" xfId="1" applyFont="1" applyBorder="1" applyAlignment="1">
      <alignment vertical="center" wrapText="1"/>
    </xf>
    <xf numFmtId="0" fontId="2" fillId="4" borderId="50" xfId="1" applyFont="1" applyFill="1" applyBorder="1" applyAlignment="1">
      <alignment vertical="center" wrapText="1"/>
    </xf>
    <xf numFmtId="0" fontId="2" fillId="4" borderId="49" xfId="1" applyFont="1" applyFill="1" applyBorder="1" applyAlignment="1">
      <alignment vertical="center" wrapText="1"/>
    </xf>
    <xf numFmtId="0" fontId="2" fillId="4" borderId="5" xfId="1" applyFont="1" applyFill="1" applyBorder="1" applyAlignment="1">
      <alignment vertical="center" wrapText="1"/>
    </xf>
    <xf numFmtId="0" fontId="2" fillId="4" borderId="1" xfId="1" applyFont="1" applyFill="1" applyBorder="1" applyAlignment="1">
      <alignment vertical="center" wrapText="1"/>
    </xf>
    <xf numFmtId="0" fontId="2" fillId="4" borderId="1" xfId="1" applyFont="1" applyFill="1" applyBorder="1" applyAlignment="1">
      <alignment vertical="center"/>
    </xf>
    <xf numFmtId="0" fontId="2" fillId="4" borderId="51" xfId="1" applyFont="1" applyFill="1" applyBorder="1" applyAlignment="1">
      <alignment vertical="center" wrapText="1"/>
    </xf>
    <xf numFmtId="0" fontId="21" fillId="4" borderId="49" xfId="1" applyFont="1" applyFill="1" applyBorder="1" applyAlignment="1">
      <alignment horizontal="center" vertical="center"/>
    </xf>
    <xf numFmtId="166" fontId="1" fillId="0" borderId="52" xfId="1" applyNumberFormat="1" applyBorder="1" applyAlignment="1">
      <alignment vertical="center"/>
    </xf>
    <xf numFmtId="0" fontId="21" fillId="0" borderId="28" xfId="1" applyFont="1" applyFill="1" applyBorder="1" applyAlignment="1">
      <alignment horizontal="center" vertical="center"/>
    </xf>
    <xf numFmtId="0" fontId="6" fillId="0" borderId="43" xfId="1" applyFont="1" applyBorder="1" applyAlignment="1">
      <alignment vertical="center" wrapText="1"/>
    </xf>
    <xf numFmtId="166" fontId="1" fillId="0" borderId="43" xfId="1" applyNumberFormat="1" applyBorder="1" applyAlignment="1">
      <alignment vertical="center"/>
    </xf>
    <xf numFmtId="166" fontId="1" fillId="0" borderId="11" xfId="1" applyNumberFormat="1" applyBorder="1" applyAlignment="1">
      <alignment vertical="center"/>
    </xf>
    <xf numFmtId="0" fontId="21" fillId="0" borderId="53" xfId="1" applyFont="1" applyFill="1" applyBorder="1" applyAlignment="1">
      <alignment horizontal="center" vertical="center"/>
    </xf>
    <xf numFmtId="0" fontId="2" fillId="4" borderId="45" xfId="1" applyFont="1" applyFill="1" applyBorder="1" applyAlignment="1">
      <alignment vertical="center"/>
    </xf>
    <xf numFmtId="0" fontId="6" fillId="0" borderId="28" xfId="1" applyFont="1" applyFill="1" applyBorder="1" applyAlignment="1">
      <alignment vertical="center" wrapText="1"/>
    </xf>
    <xf numFmtId="0" fontId="2" fillId="0" borderId="28" xfId="1" applyFont="1" applyFill="1" applyBorder="1" applyAlignment="1">
      <alignment vertical="center" wrapText="1"/>
    </xf>
    <xf numFmtId="0" fontId="2" fillId="0" borderId="19" xfId="1" applyFont="1" applyFill="1" applyBorder="1" applyAlignment="1">
      <alignment vertical="center" wrapText="1"/>
    </xf>
    <xf numFmtId="0" fontId="2" fillId="0" borderId="4" xfId="1" applyFont="1" applyFill="1" applyBorder="1" applyAlignment="1">
      <alignment vertical="center" wrapText="1"/>
    </xf>
    <xf numFmtId="0" fontId="2" fillId="0" borderId="6" xfId="1" applyFont="1" applyFill="1" applyBorder="1" applyAlignment="1">
      <alignment vertical="center" wrapText="1"/>
    </xf>
    <xf numFmtId="166" fontId="1" fillId="0" borderId="28" xfId="1" applyNumberFormat="1" applyFill="1" applyBorder="1" applyAlignment="1">
      <alignment vertical="center"/>
    </xf>
    <xf numFmtId="0" fontId="6" fillId="4" borderId="11" xfId="1" applyFont="1" applyFill="1" applyBorder="1" applyAlignment="1">
      <alignment vertical="center" wrapText="1"/>
    </xf>
    <xf numFmtId="0" fontId="6" fillId="4" borderId="11" xfId="1" applyFont="1" applyFill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2" fillId="4" borderId="48" xfId="0" applyFont="1" applyFill="1" applyBorder="1" applyAlignment="1">
      <alignment vertical="center" wrapText="1"/>
    </xf>
    <xf numFmtId="0" fontId="21" fillId="4" borderId="11" xfId="0" applyFont="1" applyFill="1" applyBorder="1" applyAlignment="1">
      <alignment horizontal="center" vertical="center"/>
    </xf>
    <xf numFmtId="166" fontId="0" fillId="0" borderId="16" xfId="0" applyNumberFormat="1" applyBorder="1" applyAlignment="1">
      <alignment vertical="center"/>
    </xf>
    <xf numFmtId="0" fontId="21" fillId="4" borderId="43" xfId="1" applyFont="1" applyFill="1" applyBorder="1" applyAlignment="1">
      <alignment horizontal="center" vertical="center"/>
    </xf>
    <xf numFmtId="0" fontId="6" fillId="4" borderId="43" xfId="1" applyFont="1" applyFill="1" applyBorder="1" applyAlignment="1">
      <alignment vertical="center" wrapText="1"/>
    </xf>
    <xf numFmtId="0" fontId="6" fillId="4" borderId="43" xfId="1" applyFont="1" applyFill="1" applyBorder="1" applyAlignment="1">
      <alignment vertical="center"/>
    </xf>
    <xf numFmtId="0" fontId="2" fillId="0" borderId="29" xfId="1" applyFont="1" applyFill="1" applyBorder="1" applyAlignment="1">
      <alignment vertical="center" wrapText="1"/>
    </xf>
    <xf numFmtId="0" fontId="6" fillId="0" borderId="4" xfId="1" applyFont="1" applyFill="1" applyBorder="1" applyAlignment="1">
      <alignment vertical="center" wrapText="1"/>
    </xf>
    <xf numFmtId="0" fontId="6" fillId="0" borderId="4" xfId="1" applyFont="1" applyFill="1" applyBorder="1" applyAlignment="1">
      <alignment vertical="center"/>
    </xf>
    <xf numFmtId="0" fontId="6" fillId="0" borderId="43" xfId="0" applyFont="1" applyBorder="1" applyAlignment="1">
      <alignment vertical="center" wrapText="1"/>
    </xf>
    <xf numFmtId="0" fontId="2" fillId="4" borderId="42" xfId="0" applyFont="1" applyFill="1" applyBorder="1" applyAlignment="1">
      <alignment vertical="center" wrapText="1"/>
    </xf>
    <xf numFmtId="0" fontId="2" fillId="4" borderId="43" xfId="0" applyFont="1" applyFill="1" applyBorder="1" applyAlignment="1">
      <alignment vertical="center" wrapText="1"/>
    </xf>
    <xf numFmtId="0" fontId="2" fillId="4" borderId="44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vertical="center"/>
    </xf>
    <xf numFmtId="0" fontId="2" fillId="4" borderId="46" xfId="0" applyFont="1" applyFill="1" applyBorder="1" applyAlignment="1">
      <alignment vertical="center" wrapText="1"/>
    </xf>
    <xf numFmtId="0" fontId="21" fillId="4" borderId="43" xfId="0" applyFont="1" applyFill="1" applyBorder="1" applyAlignment="1">
      <alignment horizontal="center" vertical="center"/>
    </xf>
    <xf numFmtId="166" fontId="0" fillId="0" borderId="47" xfId="0" applyNumberFormat="1" applyBorder="1" applyAlignment="1">
      <alignment vertical="center"/>
    </xf>
    <xf numFmtId="0" fontId="4" fillId="0" borderId="17" xfId="1" applyFont="1" applyBorder="1" applyAlignment="1">
      <alignment vertical="center" wrapText="1"/>
    </xf>
    <xf numFmtId="0" fontId="1" fillId="4" borderId="34" xfId="1" applyFont="1" applyFill="1" applyBorder="1" applyAlignment="1">
      <alignment vertical="center"/>
    </xf>
    <xf numFmtId="0" fontId="21" fillId="0" borderId="17" xfId="1" applyFont="1" applyFill="1" applyBorder="1" applyAlignment="1">
      <alignment horizontal="center" vertical="center"/>
    </xf>
    <xf numFmtId="166" fontId="1" fillId="0" borderId="17" xfId="1" applyNumberFormat="1" applyBorder="1" applyAlignment="1">
      <alignment vertical="center"/>
    </xf>
    <xf numFmtId="0" fontId="4" fillId="0" borderId="19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2" fillId="0" borderId="6" xfId="1" applyFont="1" applyBorder="1" applyAlignment="1">
      <alignment vertical="center" wrapText="1"/>
    </xf>
    <xf numFmtId="0" fontId="2" fillId="0" borderId="5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5" xfId="1" applyFont="1" applyBorder="1" applyAlignment="1">
      <alignment vertical="center" wrapText="1"/>
    </xf>
    <xf numFmtId="0" fontId="4" fillId="0" borderId="28" xfId="1" applyFont="1" applyBorder="1" applyAlignment="1">
      <alignment vertical="center" wrapText="1"/>
    </xf>
    <xf numFmtId="0" fontId="4" fillId="0" borderId="17" xfId="1" applyFont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left" vertical="center" wrapText="1"/>
    </xf>
    <xf numFmtId="0" fontId="2" fillId="0" borderId="36" xfId="0" applyFont="1" applyFill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2" fillId="0" borderId="57" xfId="0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171" fontId="9" fillId="0" borderId="1" xfId="0" applyNumberFormat="1" applyFont="1" applyBorder="1" applyAlignment="1">
      <alignment horizontal="center" vertical="center" wrapText="1"/>
    </xf>
    <xf numFmtId="0" fontId="9" fillId="2" borderId="34" xfId="1" applyFont="1" applyFill="1" applyBorder="1" applyAlignment="1">
      <alignment horizontal="center" vertical="center" wrapText="1"/>
    </xf>
    <xf numFmtId="7" fontId="9" fillId="3" borderId="34" xfId="1" applyNumberFormat="1" applyFont="1" applyFill="1" applyBorder="1" applyAlignment="1">
      <alignment vertical="center" wrapText="1"/>
    </xf>
    <xf numFmtId="7" fontId="9" fillId="3" borderId="35" xfId="1" applyNumberFormat="1" applyFont="1" applyFill="1" applyBorder="1" applyAlignment="1">
      <alignment vertical="center" wrapText="1"/>
    </xf>
    <xf numFmtId="7" fontId="9" fillId="3" borderId="14" xfId="1" applyNumberFormat="1" applyFont="1" applyFill="1" applyBorder="1" applyAlignment="1">
      <alignment vertical="center" wrapText="1"/>
    </xf>
    <xf numFmtId="0" fontId="31" fillId="0" borderId="17" xfId="1" applyFont="1" applyBorder="1" applyAlignment="1">
      <alignment vertical="center" wrapText="1"/>
    </xf>
    <xf numFmtId="0" fontId="4" fillId="0" borderId="49" xfId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 wrapText="1"/>
    </xf>
    <xf numFmtId="0" fontId="2" fillId="0" borderId="58" xfId="1" applyFont="1" applyBorder="1" applyAlignment="1">
      <alignment horizontal="center" vertical="center" wrapText="1"/>
    </xf>
    <xf numFmtId="7" fontId="4" fillId="0" borderId="51" xfId="0" applyNumberFormat="1" applyFont="1" applyFill="1" applyBorder="1" applyAlignment="1">
      <alignment horizontal="center" vertical="center" wrapText="1"/>
    </xf>
    <xf numFmtId="0" fontId="25" fillId="0" borderId="52" xfId="0" applyFont="1" applyBorder="1" applyAlignment="1">
      <alignment horizontal="left" vertical="center" wrapText="1"/>
    </xf>
    <xf numFmtId="0" fontId="24" fillId="0" borderId="59" xfId="1" applyFont="1" applyBorder="1" applyAlignment="1">
      <alignment vertical="center" wrapText="1"/>
    </xf>
    <xf numFmtId="0" fontId="26" fillId="0" borderId="68" xfId="1" applyFont="1" applyBorder="1" applyAlignment="1">
      <alignment horizontal="left" vertical="center" wrapText="1"/>
    </xf>
    <xf numFmtId="0" fontId="24" fillId="7" borderId="68" xfId="1" applyFont="1" applyFill="1" applyBorder="1" applyAlignment="1">
      <alignment vertical="center" wrapText="1"/>
    </xf>
    <xf numFmtId="0" fontId="2" fillId="7" borderId="68" xfId="1" applyFont="1" applyFill="1" applyBorder="1" applyAlignment="1">
      <alignment horizontal="center" vertical="center" wrapText="1"/>
    </xf>
    <xf numFmtId="0" fontId="4" fillId="7" borderId="68" xfId="1" applyFont="1" applyFill="1" applyBorder="1" applyAlignment="1">
      <alignment horizontal="center" vertical="center" wrapText="1"/>
    </xf>
    <xf numFmtId="171" fontId="9" fillId="0" borderId="68" xfId="0" applyNumberFormat="1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9" fontId="32" fillId="0" borderId="69" xfId="2" applyFont="1" applyBorder="1" applyAlignment="1">
      <alignment vertical="center" wrapText="1"/>
    </xf>
    <xf numFmtId="0" fontId="4" fillId="0" borderId="70" xfId="1" applyFont="1" applyBorder="1" applyAlignment="1">
      <alignment horizontal="center" vertical="center" wrapText="1"/>
    </xf>
    <xf numFmtId="0" fontId="4" fillId="0" borderId="71" xfId="1" applyFont="1" applyBorder="1" applyAlignment="1">
      <alignment horizontal="center" vertical="center" wrapText="1"/>
    </xf>
    <xf numFmtId="0" fontId="2" fillId="0" borderId="71" xfId="1" applyFont="1" applyBorder="1" applyAlignment="1">
      <alignment horizontal="center" vertical="center" wrapText="1"/>
    </xf>
    <xf numFmtId="0" fontId="26" fillId="0" borderId="71" xfId="1" applyFont="1" applyBorder="1" applyAlignment="1">
      <alignment horizontal="left" vertical="center" wrapText="1"/>
    </xf>
    <xf numFmtId="0" fontId="2" fillId="6" borderId="71" xfId="1" applyFont="1" applyFill="1" applyBorder="1" applyAlignment="1">
      <alignment vertical="center" wrapText="1"/>
    </xf>
    <xf numFmtId="0" fontId="2" fillId="6" borderId="71" xfId="1" applyFont="1" applyFill="1" applyBorder="1" applyAlignment="1">
      <alignment horizontal="center" vertical="center" wrapText="1"/>
    </xf>
    <xf numFmtId="0" fontId="4" fillId="6" borderId="71" xfId="1" applyFont="1" applyFill="1" applyBorder="1" applyAlignment="1">
      <alignment horizontal="center" vertical="center" wrapText="1"/>
    </xf>
    <xf numFmtId="171" fontId="9" fillId="6" borderId="71" xfId="0" applyNumberFormat="1" applyFont="1" applyFill="1" applyBorder="1" applyAlignment="1">
      <alignment horizontal="center" vertical="center" wrapText="1"/>
    </xf>
    <xf numFmtId="0" fontId="4" fillId="6" borderId="71" xfId="0" applyFont="1" applyFill="1" applyBorder="1" applyAlignment="1">
      <alignment horizontal="center" vertical="center" wrapText="1"/>
    </xf>
    <xf numFmtId="0" fontId="4" fillId="0" borderId="72" xfId="1" applyFont="1" applyBorder="1" applyAlignment="1">
      <alignment vertical="center" wrapText="1"/>
    </xf>
    <xf numFmtId="0" fontId="32" fillId="0" borderId="72" xfId="1" applyFont="1" applyBorder="1" applyAlignment="1">
      <alignment vertical="center" wrapText="1"/>
    </xf>
    <xf numFmtId="0" fontId="31" fillId="0" borderId="72" xfId="1" applyFont="1" applyBorder="1" applyAlignment="1">
      <alignment vertical="center" wrapText="1"/>
    </xf>
    <xf numFmtId="0" fontId="4" fillId="0" borderId="73" xfId="1" applyFont="1" applyBorder="1" applyAlignment="1">
      <alignment horizontal="center" vertical="center" wrapText="1"/>
    </xf>
    <xf numFmtId="0" fontId="4" fillId="0" borderId="74" xfId="1" applyFont="1" applyBorder="1" applyAlignment="1">
      <alignment horizontal="center" vertical="center" wrapText="1"/>
    </xf>
    <xf numFmtId="0" fontId="2" fillId="0" borderId="74" xfId="1" applyFont="1" applyBorder="1" applyAlignment="1">
      <alignment vertical="center" wrapText="1"/>
    </xf>
    <xf numFmtId="0" fontId="28" fillId="0" borderId="74" xfId="0" applyFont="1" applyFill="1" applyBorder="1" applyAlignment="1">
      <alignment horizontal="left" vertical="center" wrapText="1"/>
    </xf>
    <xf numFmtId="0" fontId="2" fillId="0" borderId="74" xfId="1" applyFont="1" applyFill="1" applyBorder="1" applyAlignment="1">
      <alignment horizontal="center" vertical="center" wrapText="1"/>
    </xf>
    <xf numFmtId="7" fontId="9" fillId="0" borderId="74" xfId="1" applyNumberFormat="1" applyFont="1" applyFill="1" applyBorder="1" applyAlignment="1">
      <alignment vertical="center" wrapText="1"/>
    </xf>
    <xf numFmtId="7" fontId="4" fillId="0" borderId="74" xfId="1" applyNumberFormat="1" applyFont="1" applyFill="1" applyBorder="1" applyAlignment="1">
      <alignment horizontal="center" vertical="center" wrapText="1"/>
    </xf>
    <xf numFmtId="0" fontId="31" fillId="0" borderId="75" xfId="1" applyFont="1" applyBorder="1" applyAlignment="1">
      <alignment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31" xfId="0" applyFont="1" applyFill="1" applyBorder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8" fillId="5" borderId="48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58" xfId="0" applyFont="1" applyBorder="1" applyAlignment="1">
      <alignment horizontal="left" vertical="center" wrapText="1"/>
    </xf>
    <xf numFmtId="0" fontId="2" fillId="0" borderId="6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29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61" xfId="0" applyFont="1" applyFill="1" applyBorder="1" applyAlignment="1">
      <alignment horizontal="center" vertical="center" wrapText="1"/>
    </xf>
    <xf numFmtId="0" fontId="4" fillId="5" borderId="6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5" fillId="5" borderId="31" xfId="1" applyFont="1" applyFill="1" applyBorder="1" applyAlignment="1">
      <alignment horizontal="center" vertical="center" wrapText="1"/>
    </xf>
    <xf numFmtId="0" fontId="25" fillId="5" borderId="36" xfId="1" applyFont="1" applyFill="1" applyBorder="1" applyAlignment="1">
      <alignment horizontal="center" vertical="center" wrapText="1"/>
    </xf>
    <xf numFmtId="0" fontId="25" fillId="5" borderId="25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" fillId="2" borderId="62" xfId="1" applyFont="1" applyFill="1" applyBorder="1" applyAlignment="1">
      <alignment horizontal="center" vertical="center" wrapText="1"/>
    </xf>
    <xf numFmtId="0" fontId="3" fillId="2" borderId="39" xfId="1" applyFont="1" applyFill="1" applyBorder="1" applyAlignment="1">
      <alignment horizontal="center" vertical="center" wrapText="1"/>
    </xf>
    <xf numFmtId="0" fontId="25" fillId="5" borderId="26" xfId="1" applyFont="1" applyFill="1" applyBorder="1" applyAlignment="1">
      <alignment horizontal="center" vertical="center" wrapText="1"/>
    </xf>
    <xf numFmtId="0" fontId="25" fillId="5" borderId="51" xfId="1" applyFont="1" applyFill="1" applyBorder="1" applyAlignment="1">
      <alignment horizontal="center" vertical="center" wrapText="1"/>
    </xf>
    <xf numFmtId="0" fontId="25" fillId="5" borderId="61" xfId="1" applyFont="1" applyFill="1" applyBorder="1" applyAlignment="1">
      <alignment horizontal="center" vertical="center" wrapText="1"/>
    </xf>
    <xf numFmtId="0" fontId="25" fillId="5" borderId="58" xfId="1" applyFont="1" applyFill="1" applyBorder="1" applyAlignment="1">
      <alignment horizontal="center" vertical="center" wrapText="1"/>
    </xf>
    <xf numFmtId="0" fontId="4" fillId="0" borderId="67" xfId="1" applyFont="1" applyBorder="1" applyAlignment="1">
      <alignment horizontal="center" vertical="center" wrapText="1"/>
    </xf>
    <xf numFmtId="0" fontId="4" fillId="0" borderId="70" xfId="1" applyFont="1" applyBorder="1" applyAlignment="1">
      <alignment horizontal="center" vertical="center" wrapText="1"/>
    </xf>
    <xf numFmtId="0" fontId="4" fillId="0" borderId="68" xfId="1" applyFont="1" applyBorder="1" applyAlignment="1">
      <alignment horizontal="center" vertical="center" wrapText="1"/>
    </xf>
    <xf numFmtId="0" fontId="4" fillId="0" borderId="71" xfId="1" applyFont="1" applyBorder="1" applyAlignment="1">
      <alignment horizontal="center" vertical="center" wrapText="1"/>
    </xf>
    <xf numFmtId="0" fontId="2" fillId="0" borderId="68" xfId="1" applyFont="1" applyBorder="1" applyAlignment="1">
      <alignment horizontal="center" vertical="center" wrapText="1"/>
    </xf>
    <xf numFmtId="0" fontId="2" fillId="0" borderId="71" xfId="1" applyFont="1" applyBorder="1" applyAlignment="1">
      <alignment horizontal="center" vertical="center" wrapText="1"/>
    </xf>
    <xf numFmtId="0" fontId="4" fillId="5" borderId="25" xfId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4" fillId="5" borderId="31" xfId="1" applyFont="1" applyFill="1" applyBorder="1" applyAlignment="1">
      <alignment horizontal="center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2" fillId="0" borderId="74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5" borderId="24" xfId="1" applyFont="1" applyFill="1" applyBorder="1" applyAlignment="1">
      <alignment horizontal="center" vertical="center" wrapText="1"/>
    </xf>
    <xf numFmtId="0" fontId="4" fillId="5" borderId="5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5" xfId="1" applyFont="1" applyFill="1" applyBorder="1" applyAlignment="1">
      <alignment horizontal="center" vertical="center" wrapText="1"/>
    </xf>
    <xf numFmtId="0" fontId="4" fillId="5" borderId="26" xfId="1" applyFont="1" applyFill="1" applyBorder="1" applyAlignment="1">
      <alignment horizontal="center" vertical="center" wrapText="1"/>
    </xf>
    <xf numFmtId="0" fontId="4" fillId="5" borderId="48" xfId="1" applyFont="1" applyFill="1" applyBorder="1" applyAlignment="1">
      <alignment horizontal="center" vertical="center" wrapText="1"/>
    </xf>
    <xf numFmtId="0" fontId="4" fillId="5" borderId="61" xfId="1" applyFont="1" applyFill="1" applyBorder="1" applyAlignment="1">
      <alignment horizontal="center" vertical="center" wrapText="1"/>
    </xf>
    <xf numFmtId="0" fontId="4" fillId="5" borderId="60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56" xfId="1" applyFont="1" applyBorder="1" applyAlignment="1">
      <alignment horizontal="center" vertical="center" wrapText="1"/>
    </xf>
    <xf numFmtId="0" fontId="2" fillId="0" borderId="51" xfId="1" applyFont="1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3" fillId="2" borderId="33" xfId="1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36" xfId="1" applyFont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22" fillId="5" borderId="63" xfId="1" applyFont="1" applyFill="1" applyBorder="1" applyAlignment="1">
      <alignment horizontal="center" vertical="center" wrapText="1"/>
    </xf>
    <xf numFmtId="0" fontId="22" fillId="5" borderId="13" xfId="1" applyFont="1" applyFill="1" applyBorder="1" applyAlignment="1">
      <alignment horizontal="center" vertical="center" wrapText="1"/>
    </xf>
    <xf numFmtId="0" fontId="22" fillId="5" borderId="14" xfId="1" applyFont="1" applyFill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 wrapText="1"/>
    </xf>
    <xf numFmtId="0" fontId="4" fillId="0" borderId="64" xfId="1" applyFont="1" applyBorder="1" applyAlignment="1">
      <alignment horizontal="center" vertical="center" wrapText="1"/>
    </xf>
    <xf numFmtId="0" fontId="22" fillId="5" borderId="63" xfId="0" applyFont="1" applyFill="1" applyBorder="1" applyAlignment="1">
      <alignment horizontal="center" vertical="center" wrapText="1"/>
    </xf>
    <xf numFmtId="0" fontId="22" fillId="5" borderId="13" xfId="0" applyFont="1" applyFill="1" applyBorder="1" applyAlignment="1">
      <alignment horizontal="center" vertical="center" wrapText="1"/>
    </xf>
    <xf numFmtId="0" fontId="4" fillId="0" borderId="65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66" xfId="1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674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675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015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176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176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276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276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161925</xdr:rowOff>
    </xdr:from>
    <xdr:to>
      <xdr:col>1</xdr:col>
      <xdr:colOff>342900</xdr:colOff>
      <xdr:row>6</xdr:row>
      <xdr:rowOff>57150</xdr:rowOff>
    </xdr:to>
    <xdr:pic>
      <xdr:nvPicPr>
        <xdr:cNvPr id="3074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850"/>
          <a:ext cx="11049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980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980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2776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2776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1875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878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87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581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581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2581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475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476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6"/>
  <sheetViews>
    <sheetView topLeftCell="A10" workbookViewId="0">
      <selection activeCell="H10" sqref="H10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6.2851562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14.710937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93"/>
      <c r="B1" s="293"/>
      <c r="C1" s="310" t="s">
        <v>19</v>
      </c>
      <c r="D1" s="310"/>
      <c r="E1" s="310"/>
      <c r="F1" s="310"/>
      <c r="G1" s="310"/>
      <c r="H1" s="310"/>
      <c r="I1" s="310"/>
      <c r="J1" s="310"/>
      <c r="K1" s="293"/>
    </row>
    <row r="2" spans="1:12" ht="12.75" customHeight="1" x14ac:dyDescent="0.2">
      <c r="A2" s="293"/>
      <c r="B2" s="293"/>
      <c r="C2" s="3"/>
      <c r="D2" s="3"/>
      <c r="G2" s="3"/>
      <c r="K2" s="293"/>
    </row>
    <row r="3" spans="1:12" ht="20.25" customHeight="1" x14ac:dyDescent="0.2">
      <c r="A3" s="293"/>
      <c r="B3" s="293"/>
      <c r="K3" s="293"/>
    </row>
    <row r="4" spans="1:12" ht="12.75" customHeight="1" thickBot="1" x14ac:dyDescent="0.25">
      <c r="C4" s="3" t="s">
        <v>2</v>
      </c>
      <c r="D4" s="299" t="s">
        <v>68</v>
      </c>
      <c r="E4" s="299"/>
      <c r="F4" s="3" t="s">
        <v>20</v>
      </c>
      <c r="G4" s="33">
        <v>2012</v>
      </c>
      <c r="K4" s="293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305" t="s">
        <v>5</v>
      </c>
      <c r="B6" s="291" t="s">
        <v>38</v>
      </c>
      <c r="C6" s="291" t="s">
        <v>28</v>
      </c>
      <c r="D6" s="291" t="s">
        <v>3</v>
      </c>
      <c r="E6" s="291" t="s">
        <v>7</v>
      </c>
      <c r="F6" s="291" t="s">
        <v>8</v>
      </c>
      <c r="G6" s="291" t="s">
        <v>6</v>
      </c>
      <c r="H6" s="291" t="s">
        <v>4</v>
      </c>
      <c r="I6" s="295" t="s">
        <v>14</v>
      </c>
      <c r="J6" s="297" t="s">
        <v>12</v>
      </c>
      <c r="K6" s="311" t="s">
        <v>1</v>
      </c>
    </row>
    <row r="7" spans="1:12" s="6" customFormat="1" ht="24.75" customHeight="1" x14ac:dyDescent="0.2">
      <c r="A7" s="306"/>
      <c r="B7" s="292"/>
      <c r="C7" s="294"/>
      <c r="D7" s="292"/>
      <c r="E7" s="294"/>
      <c r="F7" s="292"/>
      <c r="G7" s="292"/>
      <c r="H7" s="294"/>
      <c r="I7" s="296"/>
      <c r="J7" s="298"/>
      <c r="K7" s="312"/>
    </row>
    <row r="8" spans="1:12" s="6" customFormat="1" ht="67.5" x14ac:dyDescent="0.2">
      <c r="A8" s="26" t="s">
        <v>30</v>
      </c>
      <c r="B8" s="27" t="s">
        <v>9</v>
      </c>
      <c r="C8" s="27" t="s">
        <v>29</v>
      </c>
      <c r="D8" s="28" t="s">
        <v>33</v>
      </c>
      <c r="E8" s="18">
        <v>6</v>
      </c>
      <c r="F8" s="18">
        <v>9</v>
      </c>
      <c r="G8" s="27">
        <v>5</v>
      </c>
      <c r="H8" s="17">
        <f>+'MANTENIMIENTO Y REPARACIÓN'!I10</f>
        <v>2000000</v>
      </c>
      <c r="I8" s="39" t="s">
        <v>49</v>
      </c>
      <c r="J8" s="302" t="s">
        <v>181</v>
      </c>
      <c r="K8" s="37" t="s">
        <v>32</v>
      </c>
    </row>
    <row r="9" spans="1:12" s="6" customFormat="1" ht="45" x14ac:dyDescent="0.2">
      <c r="A9" s="26" t="s">
        <v>34</v>
      </c>
      <c r="B9" s="27" t="s">
        <v>9</v>
      </c>
      <c r="C9" s="27" t="s">
        <v>35</v>
      </c>
      <c r="D9" s="28" t="s">
        <v>50</v>
      </c>
      <c r="E9" s="18">
        <v>1</v>
      </c>
      <c r="F9" s="18">
        <v>9</v>
      </c>
      <c r="G9" s="20" t="s">
        <v>173</v>
      </c>
      <c r="H9" s="17">
        <f>+'SERVICIOS ÁEREOS'!I10</f>
        <v>6500000</v>
      </c>
      <c r="I9" s="39" t="s">
        <v>172</v>
      </c>
      <c r="J9" s="303"/>
      <c r="K9" s="37" t="s">
        <v>25</v>
      </c>
      <c r="L9" s="31"/>
    </row>
    <row r="10" spans="1:12" s="6" customFormat="1" ht="56.25" x14ac:dyDescent="0.2">
      <c r="A10" s="248" t="s">
        <v>164</v>
      </c>
      <c r="B10" s="249" t="s">
        <v>9</v>
      </c>
      <c r="C10" s="75" t="s">
        <v>165</v>
      </c>
      <c r="D10" s="250" t="s">
        <v>174</v>
      </c>
      <c r="E10" s="22">
        <v>4</v>
      </c>
      <c r="F10" s="18">
        <v>10</v>
      </c>
      <c r="G10" s="27">
        <v>1</v>
      </c>
      <c r="H10" s="17">
        <f>+'SERVICIOS DE AUDITORIA'!I8</f>
        <v>5000000</v>
      </c>
      <c r="I10" s="39" t="s">
        <v>15</v>
      </c>
      <c r="J10" s="303"/>
      <c r="K10" s="37" t="s">
        <v>51</v>
      </c>
    </row>
    <row r="11" spans="1:12" s="6" customFormat="1" ht="33.75" x14ac:dyDescent="0.2">
      <c r="A11" s="245" t="s">
        <v>76</v>
      </c>
      <c r="B11" s="148" t="s">
        <v>9</v>
      </c>
      <c r="C11" s="148" t="s">
        <v>77</v>
      </c>
      <c r="D11" s="246" t="s">
        <v>175</v>
      </c>
      <c r="E11" s="247">
        <v>4</v>
      </c>
      <c r="F11" s="244" t="s">
        <v>55</v>
      </c>
      <c r="G11" s="20" t="s">
        <v>183</v>
      </c>
      <c r="H11" s="23">
        <f>+'SERVICIOS DE CAPACITACIÓN'!I13</f>
        <v>69500000</v>
      </c>
      <c r="I11" s="39" t="s">
        <v>15</v>
      </c>
      <c r="J11" s="303"/>
      <c r="K11" s="300" t="s">
        <v>25</v>
      </c>
    </row>
    <row r="12" spans="1:12" s="6" customFormat="1" ht="33.75" x14ac:dyDescent="0.2">
      <c r="A12" s="19" t="s">
        <v>11</v>
      </c>
      <c r="B12" s="20" t="s">
        <v>10</v>
      </c>
      <c r="C12" s="20" t="s">
        <v>43</v>
      </c>
      <c r="D12" s="21" t="s">
        <v>45</v>
      </c>
      <c r="E12" s="22">
        <v>6</v>
      </c>
      <c r="F12" s="22">
        <v>9</v>
      </c>
      <c r="G12" s="20" t="s">
        <v>184</v>
      </c>
      <c r="H12" s="23">
        <v>0</v>
      </c>
      <c r="I12" s="39" t="s">
        <v>15</v>
      </c>
      <c r="J12" s="303"/>
      <c r="K12" s="300"/>
    </row>
    <row r="13" spans="1:12" s="6" customFormat="1" ht="33.75" x14ac:dyDescent="0.2">
      <c r="A13" s="19" t="s">
        <v>57</v>
      </c>
      <c r="B13" s="20" t="s">
        <v>10</v>
      </c>
      <c r="C13" s="20" t="s">
        <v>44</v>
      </c>
      <c r="D13" s="21" t="s">
        <v>176</v>
      </c>
      <c r="E13" s="22">
        <v>6</v>
      </c>
      <c r="F13" s="18">
        <v>9</v>
      </c>
      <c r="G13" s="27" t="s">
        <v>177</v>
      </c>
      <c r="H13" s="17">
        <v>0</v>
      </c>
      <c r="I13" s="39" t="s">
        <v>15</v>
      </c>
      <c r="J13" s="303"/>
      <c r="K13" s="301"/>
    </row>
    <row r="14" spans="1:12" s="88" customFormat="1" ht="33.75" x14ac:dyDescent="0.2">
      <c r="A14" s="19" t="s">
        <v>11</v>
      </c>
      <c r="B14" s="20" t="s">
        <v>10</v>
      </c>
      <c r="C14" s="20" t="s">
        <v>58</v>
      </c>
      <c r="D14" s="21" t="s">
        <v>178</v>
      </c>
      <c r="E14" s="22">
        <v>6</v>
      </c>
      <c r="F14" s="18">
        <v>10</v>
      </c>
      <c r="G14" s="27" t="s">
        <v>179</v>
      </c>
      <c r="H14" s="147">
        <v>0</v>
      </c>
      <c r="I14" s="39" t="s">
        <v>172</v>
      </c>
      <c r="J14" s="303"/>
      <c r="K14" s="104" t="s">
        <v>13</v>
      </c>
    </row>
    <row r="15" spans="1:12" s="88" customFormat="1" ht="33.75" x14ac:dyDescent="0.2">
      <c r="A15" s="19" t="s">
        <v>53</v>
      </c>
      <c r="B15" s="20" t="s">
        <v>10</v>
      </c>
      <c r="C15" s="20" t="s">
        <v>64</v>
      </c>
      <c r="D15" s="21" t="s">
        <v>180</v>
      </c>
      <c r="E15" s="22">
        <v>6</v>
      </c>
      <c r="F15" s="18">
        <v>10</v>
      </c>
      <c r="G15" s="27">
        <v>525</v>
      </c>
      <c r="H15" s="147">
        <v>0</v>
      </c>
      <c r="I15" s="39" t="s">
        <v>172</v>
      </c>
      <c r="J15" s="303"/>
      <c r="K15" s="104" t="s">
        <v>13</v>
      </c>
    </row>
    <row r="16" spans="1:12" s="88" customFormat="1" ht="33.75" x14ac:dyDescent="0.2">
      <c r="A16" s="19" t="s">
        <v>169</v>
      </c>
      <c r="B16" s="20" t="s">
        <v>10</v>
      </c>
      <c r="C16" s="20" t="s">
        <v>170</v>
      </c>
      <c r="D16" s="21" t="s">
        <v>168</v>
      </c>
      <c r="E16" s="22">
        <v>6</v>
      </c>
      <c r="F16" s="18" t="s">
        <v>13</v>
      </c>
      <c r="G16" s="27">
        <v>300</v>
      </c>
      <c r="H16" s="147">
        <v>0</v>
      </c>
      <c r="I16" s="39" t="s">
        <v>172</v>
      </c>
      <c r="J16" s="303"/>
      <c r="K16" s="104" t="s">
        <v>13</v>
      </c>
    </row>
    <row r="17" spans="1:23" s="7" customFormat="1" ht="33.75" x14ac:dyDescent="0.2">
      <c r="A17" s="26" t="s">
        <v>18</v>
      </c>
      <c r="B17" s="27" t="s">
        <v>18</v>
      </c>
      <c r="C17" s="27" t="s">
        <v>16</v>
      </c>
      <c r="D17" s="28" t="s">
        <v>17</v>
      </c>
      <c r="E17" s="18" t="s">
        <v>13</v>
      </c>
      <c r="F17" s="105" t="s">
        <v>55</v>
      </c>
      <c r="G17" s="27">
        <v>10</v>
      </c>
      <c r="H17" s="17">
        <f>+G17*560000</f>
        <v>5600000</v>
      </c>
      <c r="I17" s="39" t="s">
        <v>67</v>
      </c>
      <c r="J17" s="304"/>
      <c r="K17" s="104" t="s">
        <v>13</v>
      </c>
    </row>
    <row r="18" spans="1:23" s="7" customFormat="1" ht="110.25" customHeight="1" x14ac:dyDescent="0.2">
      <c r="A18" s="26"/>
      <c r="B18" s="27" t="s">
        <v>205</v>
      </c>
      <c r="C18" s="28" t="s">
        <v>202</v>
      </c>
      <c r="D18" s="27" t="s">
        <v>203</v>
      </c>
      <c r="E18" s="18"/>
      <c r="F18" s="105" t="s">
        <v>206</v>
      </c>
      <c r="G18" s="27"/>
      <c r="H18" s="17"/>
      <c r="I18" s="261"/>
      <c r="J18" s="27"/>
      <c r="K18" s="262" t="s">
        <v>204</v>
      </c>
    </row>
    <row r="19" spans="1:23" s="1" customFormat="1" ht="15.75" customHeight="1" thickBot="1" x14ac:dyDescent="0.25">
      <c r="A19" s="64" t="s">
        <v>0</v>
      </c>
      <c r="B19" s="65"/>
      <c r="C19" s="65"/>
      <c r="D19" s="65"/>
      <c r="E19" s="65"/>
      <c r="F19" s="65"/>
      <c r="G19" s="24">
        <v>3905</v>
      </c>
      <c r="H19" s="25">
        <f>SUM(H8:H17)</f>
        <v>88600000</v>
      </c>
      <c r="I19" s="307"/>
      <c r="J19" s="308"/>
      <c r="K19" s="309"/>
    </row>
    <row r="20" spans="1:23" s="1" customFormat="1" ht="25.5" customHeight="1" thickTop="1" x14ac:dyDescent="0.2">
      <c r="L20" s="9"/>
      <c r="M20" s="9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25.5" customHeight="1" x14ac:dyDescent="0.2">
      <c r="C21" s="8"/>
      <c r="D21" s="8"/>
      <c r="E21" s="8"/>
      <c r="F21" s="8"/>
      <c r="G21" s="8"/>
      <c r="H21" s="12"/>
      <c r="I21" s="12"/>
      <c r="J21" s="9"/>
      <c r="K21" s="9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35"/>
      <c r="F22" s="13"/>
      <c r="G22" s="11"/>
      <c r="H22" s="16"/>
      <c r="I22" s="16"/>
      <c r="J22" s="15"/>
      <c r="K22" s="15"/>
      <c r="L22" s="15"/>
      <c r="M22" s="1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11"/>
      <c r="D23" s="11"/>
      <c r="E23" s="13"/>
      <c r="F23" s="13"/>
      <c r="G23" s="11"/>
      <c r="H23" s="16"/>
      <c r="I23" s="16"/>
      <c r="J23" s="15"/>
      <c r="K23" s="15"/>
      <c r="L23" s="10"/>
      <c r="M23" s="10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2.75" x14ac:dyDescent="0.2">
      <c r="C24" s="11"/>
      <c r="D24" s="11"/>
      <c r="E24" s="14"/>
      <c r="F24" s="14"/>
      <c r="G24" s="11"/>
      <c r="H24" s="16"/>
      <c r="I24" s="16"/>
      <c r="J24" s="10"/>
      <c r="K24" s="10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x14ac:dyDescent="0.2">
      <c r="A25" s="1"/>
      <c r="B25" s="1"/>
      <c r="C25" s="1"/>
      <c r="D25" s="1"/>
      <c r="E25" s="1"/>
      <c r="F25" s="1"/>
      <c r="G25" s="1"/>
      <c r="H25" s="1"/>
      <c r="I25" s="1"/>
      <c r="J25" s="4"/>
      <c r="K25" s="5"/>
    </row>
    <row r="26" spans="1:23" x14ac:dyDescent="0.2">
      <c r="H26" s="36"/>
    </row>
  </sheetData>
  <mergeCells count="18">
    <mergeCell ref="K11:K13"/>
    <mergeCell ref="J8:J17"/>
    <mergeCell ref="A6:A7"/>
    <mergeCell ref="G6:G7"/>
    <mergeCell ref="A1:B3"/>
    <mergeCell ref="I19:K19"/>
    <mergeCell ref="C1:J1"/>
    <mergeCell ref="K6:K7"/>
    <mergeCell ref="H6:H7"/>
    <mergeCell ref="C6:C7"/>
    <mergeCell ref="D6:D7"/>
    <mergeCell ref="K1:K4"/>
    <mergeCell ref="E6:E7"/>
    <mergeCell ref="F6:F7"/>
    <mergeCell ref="I6:I7"/>
    <mergeCell ref="B6:B7"/>
    <mergeCell ref="J6:J7"/>
    <mergeCell ref="D4:E4"/>
  </mergeCells>
  <phoneticPr fontId="14" type="noConversion"/>
  <printOptions horizontalCentered="1" verticalCentered="1"/>
  <pageMargins left="1.5354330708661419" right="0.55118110236220474" top="0.19685039370078741" bottom="0.23622047244094491" header="0.19685039370078741" footer="0.19685039370078741"/>
  <pageSetup paperSize="5" scale="70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C1" workbookViewId="0">
      <selection activeCell="H12" sqref="H12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93"/>
      <c r="B1" s="293"/>
      <c r="C1" s="310" t="s">
        <v>19</v>
      </c>
      <c r="D1" s="310"/>
      <c r="E1" s="310"/>
      <c r="F1" s="310"/>
      <c r="G1" s="310"/>
      <c r="H1" s="310"/>
      <c r="I1" s="310"/>
      <c r="J1" s="310"/>
      <c r="K1" s="293"/>
    </row>
    <row r="2" spans="1:24" ht="12.75" customHeight="1" x14ac:dyDescent="0.2">
      <c r="A2" s="293"/>
      <c r="B2" s="293"/>
      <c r="C2" s="3"/>
      <c r="D2" s="3"/>
      <c r="G2" s="3"/>
      <c r="K2" s="293"/>
    </row>
    <row r="3" spans="1:24" ht="20.25" customHeight="1" x14ac:dyDescent="0.2">
      <c r="A3" s="293"/>
      <c r="B3" s="293"/>
      <c r="K3" s="293"/>
    </row>
    <row r="4" spans="1:24" ht="12.75" customHeight="1" thickBot="1" x14ac:dyDescent="0.25">
      <c r="C4" s="3" t="s">
        <v>2</v>
      </c>
      <c r="D4" s="299" t="s">
        <v>68</v>
      </c>
      <c r="E4" s="299"/>
      <c r="F4" s="3" t="s">
        <v>20</v>
      </c>
      <c r="G4" s="33">
        <v>2011</v>
      </c>
      <c r="K4" s="293"/>
    </row>
    <row r="5" spans="1:24" ht="12.75" customHeight="1" thickTop="1" x14ac:dyDescent="0.2">
      <c r="C5" s="3"/>
      <c r="D5" s="66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05" t="s">
        <v>5</v>
      </c>
      <c r="B7" s="291" t="s">
        <v>38</v>
      </c>
      <c r="C7" s="291" t="s">
        <v>28</v>
      </c>
      <c r="D7" s="291" t="s">
        <v>3</v>
      </c>
      <c r="E7" s="295" t="s">
        <v>21</v>
      </c>
      <c r="F7" s="291" t="s">
        <v>7</v>
      </c>
      <c r="G7" s="291" t="s">
        <v>8</v>
      </c>
      <c r="H7" s="291" t="s">
        <v>6</v>
      </c>
      <c r="I7" s="291" t="s">
        <v>4</v>
      </c>
      <c r="J7" s="295" t="s">
        <v>14</v>
      </c>
      <c r="K7" s="297" t="s">
        <v>12</v>
      </c>
      <c r="L7" s="311" t="s">
        <v>1</v>
      </c>
    </row>
    <row r="8" spans="1:24" s="6" customFormat="1" ht="24.75" customHeight="1" x14ac:dyDescent="0.2">
      <c r="A8" s="306"/>
      <c r="B8" s="292"/>
      <c r="C8" s="294"/>
      <c r="D8" s="292"/>
      <c r="E8" s="296"/>
      <c r="F8" s="294"/>
      <c r="G8" s="292"/>
      <c r="H8" s="292"/>
      <c r="I8" s="294"/>
      <c r="J8" s="296"/>
      <c r="K8" s="298"/>
      <c r="L8" s="312"/>
    </row>
    <row r="9" spans="1:24" s="6" customFormat="1" ht="101.25" x14ac:dyDescent="0.2">
      <c r="A9" s="26" t="s">
        <v>30</v>
      </c>
      <c r="B9" s="27" t="s">
        <v>9</v>
      </c>
      <c r="C9" s="27" t="s">
        <v>29</v>
      </c>
      <c r="D9" s="28" t="s">
        <v>31</v>
      </c>
      <c r="E9" s="21" t="s">
        <v>33</v>
      </c>
      <c r="F9" s="22">
        <v>6</v>
      </c>
      <c r="G9" s="22" t="s">
        <v>13</v>
      </c>
      <c r="H9" s="20">
        <v>5</v>
      </c>
      <c r="I9" s="23">
        <v>2000000</v>
      </c>
      <c r="J9" s="39" t="s">
        <v>49</v>
      </c>
      <c r="K9" s="38" t="s">
        <v>181</v>
      </c>
      <c r="L9" s="37" t="s">
        <v>37</v>
      </c>
    </row>
    <row r="10" spans="1:24" s="7" customFormat="1" ht="15.75" customHeight="1" thickBot="1" x14ac:dyDescent="0.25">
      <c r="A10" s="313" t="s">
        <v>0</v>
      </c>
      <c r="B10" s="314"/>
      <c r="C10" s="314"/>
      <c r="D10" s="314"/>
      <c r="E10" s="314"/>
      <c r="F10" s="314"/>
      <c r="G10" s="314"/>
      <c r="H10" s="24">
        <f>SUM(H9:H9)</f>
        <v>5</v>
      </c>
      <c r="I10" s="25">
        <f>SUM(I9:I9)</f>
        <v>2000000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G7:G8"/>
    <mergeCell ref="A10:G10"/>
    <mergeCell ref="H7:H8"/>
    <mergeCell ref="I7:I8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abSelected="1" workbookViewId="0">
      <selection activeCell="D5" sqref="D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93"/>
      <c r="B1" s="293"/>
      <c r="C1" s="310" t="s">
        <v>19</v>
      </c>
      <c r="D1" s="310"/>
      <c r="E1" s="310"/>
      <c r="F1" s="310"/>
      <c r="G1" s="310"/>
      <c r="H1" s="310"/>
      <c r="I1" s="310"/>
      <c r="J1" s="310"/>
      <c r="K1" s="293"/>
    </row>
    <row r="2" spans="1:24" ht="12.75" customHeight="1" x14ac:dyDescent="0.2">
      <c r="A2" s="293"/>
      <c r="B2" s="293"/>
      <c r="C2" s="3"/>
      <c r="D2" s="3"/>
      <c r="G2" s="3"/>
      <c r="K2" s="293"/>
    </row>
    <row r="3" spans="1:24" ht="20.25" customHeight="1" x14ac:dyDescent="0.2">
      <c r="A3" s="293"/>
      <c r="B3" s="293"/>
      <c r="K3" s="293"/>
    </row>
    <row r="4" spans="1:24" ht="12.75" customHeight="1" thickBot="1" x14ac:dyDescent="0.25">
      <c r="C4" s="3" t="s">
        <v>2</v>
      </c>
      <c r="D4" s="299" t="s">
        <v>68</v>
      </c>
      <c r="E4" s="299"/>
      <c r="F4" s="3" t="s">
        <v>20</v>
      </c>
      <c r="G4" s="33">
        <v>2011</v>
      </c>
      <c r="K4" s="293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05" t="s">
        <v>5</v>
      </c>
      <c r="B7" s="291" t="s">
        <v>38</v>
      </c>
      <c r="C7" s="291" t="s">
        <v>28</v>
      </c>
      <c r="D7" s="291" t="s">
        <v>3</v>
      </c>
      <c r="E7" s="295" t="s">
        <v>21</v>
      </c>
      <c r="F7" s="291" t="s">
        <v>7</v>
      </c>
      <c r="G7" s="291" t="s">
        <v>8</v>
      </c>
      <c r="H7" s="291" t="s">
        <v>6</v>
      </c>
      <c r="I7" s="291" t="s">
        <v>4</v>
      </c>
      <c r="J7" s="295" t="s">
        <v>14</v>
      </c>
      <c r="K7" s="297" t="s">
        <v>12</v>
      </c>
      <c r="L7" s="311" t="s">
        <v>1</v>
      </c>
    </row>
    <row r="8" spans="1:24" s="6" customFormat="1" ht="24.75" customHeight="1" x14ac:dyDescent="0.2">
      <c r="A8" s="306"/>
      <c r="B8" s="292"/>
      <c r="C8" s="294"/>
      <c r="D8" s="292"/>
      <c r="E8" s="296"/>
      <c r="F8" s="294"/>
      <c r="G8" s="292"/>
      <c r="H8" s="292"/>
      <c r="I8" s="294"/>
      <c r="J8" s="296"/>
      <c r="K8" s="298"/>
      <c r="L8" s="312"/>
    </row>
    <row r="9" spans="1:24" s="6" customFormat="1" ht="67.5" x14ac:dyDescent="0.2">
      <c r="A9" s="26" t="s">
        <v>34</v>
      </c>
      <c r="B9" s="27" t="s">
        <v>9</v>
      </c>
      <c r="C9" s="27" t="s">
        <v>35</v>
      </c>
      <c r="D9" s="38" t="s">
        <v>36</v>
      </c>
      <c r="E9" s="21" t="s">
        <v>48</v>
      </c>
      <c r="F9" s="18">
        <v>1</v>
      </c>
      <c r="G9" s="18">
        <v>9</v>
      </c>
      <c r="H9" s="20">
        <v>10</v>
      </c>
      <c r="I9" s="23">
        <f>650000*H9</f>
        <v>6500000</v>
      </c>
      <c r="J9" s="39" t="s">
        <v>15</v>
      </c>
      <c r="K9" s="38" t="s">
        <v>181</v>
      </c>
      <c r="L9" s="90" t="s">
        <v>25</v>
      </c>
    </row>
    <row r="10" spans="1:24" s="7" customFormat="1" ht="15.75" customHeight="1" thickBot="1" x14ac:dyDescent="0.25">
      <c r="A10" s="313" t="s">
        <v>0</v>
      </c>
      <c r="B10" s="314"/>
      <c r="C10" s="314"/>
      <c r="D10" s="314"/>
      <c r="E10" s="314"/>
      <c r="F10" s="314"/>
      <c r="G10" s="314"/>
      <c r="H10" s="24">
        <f>SUM(H9:H9)</f>
        <v>10</v>
      </c>
      <c r="I10" s="25">
        <f>SUM(I9:I9)</f>
        <v>6500000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A10:G10"/>
    <mergeCell ref="G7:G8"/>
    <mergeCell ref="H7:H8"/>
    <mergeCell ref="I7:I8"/>
    <mergeCell ref="J7:J8"/>
    <mergeCell ref="K7:K8"/>
    <mergeCell ref="F7:F8"/>
    <mergeCell ref="L7:L8"/>
    <mergeCell ref="D4:E4"/>
    <mergeCell ref="A1:B3"/>
    <mergeCell ref="C1:J1"/>
    <mergeCell ref="K1:K4"/>
    <mergeCell ref="A7:A8"/>
    <mergeCell ref="B7:B8"/>
    <mergeCell ref="C7:C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17"/>
  <sheetViews>
    <sheetView topLeftCell="A8" workbookViewId="0">
      <selection activeCell="M11" sqref="M11"/>
    </sheetView>
  </sheetViews>
  <sheetFormatPr baseColWidth="10" defaultRowHeight="12.75" x14ac:dyDescent="0.2"/>
  <cols>
    <col min="1" max="1" width="11.42578125" customWidth="1"/>
    <col min="2" max="2" width="9.85546875" customWidth="1"/>
    <col min="3" max="3" width="14.85546875" customWidth="1"/>
    <col min="4" max="4" width="11.42578125" customWidth="1"/>
    <col min="5" max="5" width="29.28515625" customWidth="1"/>
    <col min="6" max="6" width="28.42578125" customWidth="1"/>
    <col min="7" max="7" width="14.28515625" customWidth="1"/>
    <col min="8" max="8" width="11.85546875" customWidth="1"/>
    <col min="10" max="10" width="13.28515625" customWidth="1"/>
    <col min="13" max="13" width="17.7109375" customWidth="1"/>
  </cols>
  <sheetData>
    <row r="5" spans="1:13" x14ac:dyDescent="0.2">
      <c r="C5" s="336" t="s">
        <v>19</v>
      </c>
      <c r="D5" s="336"/>
      <c r="E5" s="336"/>
      <c r="F5" s="336"/>
      <c r="G5" s="336"/>
      <c r="H5" s="336"/>
      <c r="I5" s="336"/>
      <c r="J5" s="336"/>
      <c r="K5" s="336"/>
    </row>
    <row r="6" spans="1:13" x14ac:dyDescent="0.2">
      <c r="C6" s="69"/>
      <c r="D6" s="69"/>
      <c r="E6" s="68"/>
      <c r="F6" s="68"/>
      <c r="G6" s="68"/>
      <c r="H6" s="69"/>
      <c r="I6" s="68"/>
      <c r="J6" s="68"/>
      <c r="K6" s="68"/>
    </row>
    <row r="7" spans="1:13" ht="13.5" thickBot="1" x14ac:dyDescent="0.25">
      <c r="C7" s="69" t="s">
        <v>2</v>
      </c>
      <c r="D7" s="299" t="s">
        <v>194</v>
      </c>
      <c r="E7" s="299"/>
      <c r="F7" s="68"/>
      <c r="G7" s="69" t="s">
        <v>20</v>
      </c>
      <c r="H7" s="70">
        <v>2012</v>
      </c>
      <c r="I7" s="68"/>
      <c r="J7" s="68"/>
      <c r="K7" s="68"/>
    </row>
    <row r="8" spans="1:13" ht="14.25" thickTop="1" thickBot="1" x14ac:dyDescent="0.25"/>
    <row r="9" spans="1:13" ht="13.5" thickTop="1" x14ac:dyDescent="0.2">
      <c r="A9" s="337" t="s">
        <v>5</v>
      </c>
      <c r="B9" s="331" t="s">
        <v>38</v>
      </c>
      <c r="C9" s="331" t="s">
        <v>28</v>
      </c>
      <c r="D9" s="331" t="s">
        <v>3</v>
      </c>
      <c r="E9" s="333" t="s">
        <v>21</v>
      </c>
      <c r="F9" s="333" t="s">
        <v>185</v>
      </c>
      <c r="G9" s="317" t="s">
        <v>7</v>
      </c>
      <c r="H9" s="317" t="s">
        <v>8</v>
      </c>
      <c r="I9" s="317" t="s">
        <v>6</v>
      </c>
      <c r="J9" s="317" t="s">
        <v>4</v>
      </c>
      <c r="K9" s="315" t="s">
        <v>14</v>
      </c>
      <c r="L9" s="321" t="s">
        <v>12</v>
      </c>
      <c r="M9" s="323" t="s">
        <v>1</v>
      </c>
    </row>
    <row r="10" spans="1:13" ht="58.5" customHeight="1" thickBot="1" x14ac:dyDescent="0.25">
      <c r="A10" s="338"/>
      <c r="B10" s="332"/>
      <c r="C10" s="332"/>
      <c r="D10" s="332"/>
      <c r="E10" s="334"/>
      <c r="F10" s="334"/>
      <c r="G10" s="318"/>
      <c r="H10" s="318"/>
      <c r="I10" s="318"/>
      <c r="J10" s="318"/>
      <c r="K10" s="316"/>
      <c r="L10" s="322"/>
      <c r="M10" s="324"/>
    </row>
    <row r="11" spans="1:13" ht="282" thickTop="1" thickBot="1" x14ac:dyDescent="0.25">
      <c r="A11" s="325" t="s">
        <v>186</v>
      </c>
      <c r="B11" s="327" t="s">
        <v>9</v>
      </c>
      <c r="C11" s="327" t="s">
        <v>187</v>
      </c>
      <c r="D11" s="329" t="s">
        <v>188</v>
      </c>
      <c r="E11" s="264" t="s">
        <v>192</v>
      </c>
      <c r="F11" s="265" t="s">
        <v>193</v>
      </c>
      <c r="G11" s="266">
        <v>3</v>
      </c>
      <c r="H11" s="266">
        <v>1</v>
      </c>
      <c r="I11" s="267">
        <v>2</v>
      </c>
      <c r="J11" s="268"/>
      <c r="K11" s="269"/>
      <c r="L11" s="329"/>
      <c r="M11" s="270" t="s">
        <v>217</v>
      </c>
    </row>
    <row r="12" spans="1:13" ht="275.25" customHeight="1" thickBot="1" x14ac:dyDescent="0.25">
      <c r="A12" s="326"/>
      <c r="B12" s="328"/>
      <c r="C12" s="328"/>
      <c r="D12" s="330"/>
      <c r="E12" s="274" t="s">
        <v>192</v>
      </c>
      <c r="F12" s="275" t="s">
        <v>196</v>
      </c>
      <c r="G12" s="276"/>
      <c r="H12" s="276"/>
      <c r="I12" s="277">
        <v>1</v>
      </c>
      <c r="J12" s="278"/>
      <c r="K12" s="279" t="s">
        <v>195</v>
      </c>
      <c r="L12" s="330"/>
      <c r="M12" s="280"/>
    </row>
    <row r="13" spans="1:13" ht="267" customHeight="1" thickBot="1" x14ac:dyDescent="0.25">
      <c r="A13" s="271"/>
      <c r="B13" s="272"/>
      <c r="C13" s="272"/>
      <c r="D13" s="273"/>
      <c r="E13" s="274" t="s">
        <v>192</v>
      </c>
      <c r="F13" s="275" t="s">
        <v>197</v>
      </c>
      <c r="G13" s="276"/>
      <c r="H13" s="276"/>
      <c r="I13" s="277">
        <v>1</v>
      </c>
      <c r="J13" s="278"/>
      <c r="K13" s="279" t="s">
        <v>195</v>
      </c>
      <c r="L13" s="330"/>
      <c r="M13" s="281" t="s">
        <v>217</v>
      </c>
    </row>
    <row r="14" spans="1:13" ht="73.5" customHeight="1" thickBot="1" x14ac:dyDescent="0.25">
      <c r="A14" s="271"/>
      <c r="B14" s="272"/>
      <c r="C14" s="272"/>
      <c r="D14" s="273"/>
      <c r="E14" s="274" t="s">
        <v>201</v>
      </c>
      <c r="F14" s="275" t="s">
        <v>198</v>
      </c>
      <c r="G14" s="276"/>
      <c r="H14" s="276">
        <v>6</v>
      </c>
      <c r="I14" s="277">
        <v>1</v>
      </c>
      <c r="J14" s="278"/>
      <c r="K14" s="279" t="s">
        <v>199</v>
      </c>
      <c r="L14" s="330"/>
      <c r="M14" s="282" t="s">
        <v>200</v>
      </c>
    </row>
    <row r="15" spans="1:13" ht="102.75" customHeight="1" thickBot="1" x14ac:dyDescent="0.25">
      <c r="A15" s="283" t="s">
        <v>189</v>
      </c>
      <c r="B15" s="284" t="s">
        <v>9</v>
      </c>
      <c r="C15" s="285" t="s">
        <v>190</v>
      </c>
      <c r="D15" s="285" t="s">
        <v>191</v>
      </c>
      <c r="E15" s="286" t="s">
        <v>213</v>
      </c>
      <c r="F15" s="286" t="s">
        <v>212</v>
      </c>
      <c r="G15" s="287">
        <v>7</v>
      </c>
      <c r="H15" s="287"/>
      <c r="I15" s="284">
        <v>1</v>
      </c>
      <c r="J15" s="288"/>
      <c r="K15" s="289" t="s">
        <v>214</v>
      </c>
      <c r="L15" s="335"/>
      <c r="M15" s="290" t="s">
        <v>215</v>
      </c>
    </row>
    <row r="16" spans="1:13" ht="17.25" thickTop="1" thickBot="1" x14ac:dyDescent="0.25">
      <c r="A16" s="319" t="s">
        <v>0</v>
      </c>
      <c r="B16" s="320"/>
      <c r="C16" s="320"/>
      <c r="D16" s="320"/>
      <c r="E16" s="320"/>
      <c r="F16" s="320"/>
      <c r="G16" s="320"/>
      <c r="H16" s="320"/>
      <c r="I16" s="151">
        <f>SUM(I11:I15)</f>
        <v>6</v>
      </c>
      <c r="J16" s="152">
        <f>SUM(J11:J15)</f>
        <v>0</v>
      </c>
      <c r="K16" s="153"/>
      <c r="L16" s="153"/>
      <c r="M16" s="154"/>
    </row>
    <row r="17" ht="13.5" thickTop="1" x14ac:dyDescent="0.2"/>
  </sheetData>
  <mergeCells count="21">
    <mergeCell ref="A9:A10"/>
    <mergeCell ref="F9:F10"/>
    <mergeCell ref="G9:G10"/>
    <mergeCell ref="H9:H10"/>
    <mergeCell ref="I9:I10"/>
    <mergeCell ref="E9:E10"/>
    <mergeCell ref="D9:D10"/>
    <mergeCell ref="L11:L15"/>
    <mergeCell ref="B9:B10"/>
    <mergeCell ref="C5:K5"/>
    <mergeCell ref="D7:E7"/>
    <mergeCell ref="K9:K10"/>
    <mergeCell ref="J9:J10"/>
    <mergeCell ref="A16:H16"/>
    <mergeCell ref="L9:L10"/>
    <mergeCell ref="M9:M10"/>
    <mergeCell ref="A11:A12"/>
    <mergeCell ref="B11:B12"/>
    <mergeCell ref="C11:C12"/>
    <mergeCell ref="D11:D12"/>
    <mergeCell ref="C9:C10"/>
  </mergeCell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B1" workbookViewId="0">
      <selection activeCell="I7" sqref="I7"/>
    </sheetView>
  </sheetViews>
  <sheetFormatPr baseColWidth="10" defaultColWidth="7.5703125" defaultRowHeight="12" x14ac:dyDescent="0.2"/>
  <cols>
    <col min="1" max="1" width="7.5703125" style="68"/>
    <col min="2" max="2" width="8.85546875" style="68" customWidth="1"/>
    <col min="3" max="3" width="14.140625" style="68" customWidth="1"/>
    <col min="4" max="4" width="16.42578125" style="68" customWidth="1"/>
    <col min="5" max="5" width="41.42578125" style="68" customWidth="1"/>
    <col min="6" max="6" width="13.7109375" style="68" customWidth="1"/>
    <col min="7" max="7" width="15.28515625" style="68" customWidth="1"/>
    <col min="8" max="8" width="8.85546875" style="68" bestFit="1" customWidth="1"/>
    <col min="9" max="9" width="16.28515625" style="68" customWidth="1"/>
    <col min="10" max="10" width="17.42578125" style="68" customWidth="1"/>
    <col min="11" max="11" width="20.5703125" style="68" customWidth="1"/>
    <col min="12" max="12" width="19.85546875" style="68" customWidth="1"/>
    <col min="13" max="16384" width="7.5703125" style="68"/>
  </cols>
  <sheetData>
    <row r="1" spans="1:24" ht="33.75" customHeight="1" x14ac:dyDescent="0.2">
      <c r="A1" s="345"/>
      <c r="B1" s="345"/>
      <c r="C1" s="336" t="s">
        <v>19</v>
      </c>
      <c r="D1" s="336"/>
      <c r="E1" s="336"/>
      <c r="F1" s="336"/>
      <c r="G1" s="336"/>
      <c r="H1" s="336"/>
      <c r="I1" s="336"/>
      <c r="J1" s="336"/>
      <c r="K1" s="345"/>
    </row>
    <row r="2" spans="1:24" ht="12.75" customHeight="1" x14ac:dyDescent="0.2">
      <c r="A2" s="345"/>
      <c r="B2" s="345"/>
      <c r="C2" s="69"/>
      <c r="D2" s="69"/>
      <c r="G2" s="69"/>
      <c r="K2" s="345"/>
    </row>
    <row r="3" spans="1:24" ht="12.75" customHeight="1" thickBot="1" x14ac:dyDescent="0.25">
      <c r="C3" s="69" t="s">
        <v>2</v>
      </c>
      <c r="D3" s="299" t="s">
        <v>68</v>
      </c>
      <c r="E3" s="299"/>
      <c r="F3" s="69" t="s">
        <v>20</v>
      </c>
      <c r="G3" s="70">
        <v>2012</v>
      </c>
      <c r="K3" s="345"/>
    </row>
    <row r="4" spans="1:24" ht="12.75" customHeight="1" thickTop="1" thickBot="1" x14ac:dyDescent="0.25">
      <c r="C4" s="69"/>
      <c r="D4" s="71"/>
      <c r="F4" s="69"/>
      <c r="G4" s="71"/>
      <c r="K4" s="67"/>
    </row>
    <row r="5" spans="1:24" s="72" customFormat="1" ht="24.75" customHeight="1" thickTop="1" x14ac:dyDescent="0.2">
      <c r="A5" s="337" t="s">
        <v>5</v>
      </c>
      <c r="B5" s="331" t="s">
        <v>38</v>
      </c>
      <c r="C5" s="331" t="s">
        <v>28</v>
      </c>
      <c r="D5" s="331" t="s">
        <v>3</v>
      </c>
      <c r="E5" s="333" t="s">
        <v>21</v>
      </c>
      <c r="F5" s="331" t="s">
        <v>7</v>
      </c>
      <c r="G5" s="331" t="s">
        <v>8</v>
      </c>
      <c r="H5" s="331" t="s">
        <v>6</v>
      </c>
      <c r="I5" s="331" t="s">
        <v>4</v>
      </c>
      <c r="J5" s="333" t="s">
        <v>14</v>
      </c>
      <c r="K5" s="341" t="s">
        <v>12</v>
      </c>
      <c r="L5" s="343" t="s">
        <v>1</v>
      </c>
    </row>
    <row r="6" spans="1:24" s="72" customFormat="1" ht="24.75" customHeight="1" x14ac:dyDescent="0.2">
      <c r="A6" s="346"/>
      <c r="B6" s="339"/>
      <c r="C6" s="339"/>
      <c r="D6" s="339"/>
      <c r="E6" s="340"/>
      <c r="F6" s="339"/>
      <c r="G6" s="339"/>
      <c r="H6" s="339"/>
      <c r="I6" s="339"/>
      <c r="J6" s="340"/>
      <c r="K6" s="342"/>
      <c r="L6" s="344"/>
    </row>
    <row r="7" spans="1:24" s="72" customFormat="1" ht="56.25" customHeight="1" thickBot="1" x14ac:dyDescent="0.25">
      <c r="A7" s="235" t="s">
        <v>164</v>
      </c>
      <c r="B7" s="236" t="s">
        <v>9</v>
      </c>
      <c r="C7" s="236" t="s">
        <v>165</v>
      </c>
      <c r="D7" s="237" t="s">
        <v>166</v>
      </c>
      <c r="E7" s="238" t="s">
        <v>182</v>
      </c>
      <c r="F7" s="155">
        <v>4</v>
      </c>
      <c r="G7" s="155">
        <v>10</v>
      </c>
      <c r="H7" s="156">
        <v>1</v>
      </c>
      <c r="I7" s="157">
        <v>5000000</v>
      </c>
      <c r="J7" s="239" t="s">
        <v>172</v>
      </c>
      <c r="K7" s="240" t="s">
        <v>181</v>
      </c>
      <c r="L7" s="241" t="s">
        <v>13</v>
      </c>
    </row>
    <row r="8" spans="1:24" s="72" customFormat="1" ht="17.25" thickTop="1" thickBot="1" x14ac:dyDescent="0.25">
      <c r="A8" s="319" t="s">
        <v>0</v>
      </c>
      <c r="B8" s="320"/>
      <c r="C8" s="320"/>
      <c r="D8" s="320"/>
      <c r="E8" s="320"/>
      <c r="F8" s="320"/>
      <c r="G8" s="320"/>
      <c r="H8" s="151">
        <f>SUM(H7:H7)</f>
        <v>1</v>
      </c>
      <c r="I8" s="152">
        <f>SUM(I7:I7)</f>
        <v>5000000</v>
      </c>
      <c r="J8" s="153"/>
      <c r="K8" s="153"/>
      <c r="L8" s="154"/>
    </row>
    <row r="9" spans="1:24" s="72" customFormat="1" ht="12.75" thickTop="1" x14ac:dyDescent="0.2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</row>
    <row r="10" spans="1:24" s="69" customFormat="1" ht="15.75" customHeight="1" x14ac:dyDescent="0.2">
      <c r="A10" s="76"/>
      <c r="B10" s="76"/>
      <c r="C10" s="77"/>
      <c r="D10" s="77"/>
      <c r="E10" s="77"/>
      <c r="F10" s="77"/>
      <c r="G10" s="77"/>
      <c r="H10" s="77"/>
      <c r="I10" s="78"/>
      <c r="J10" s="78"/>
      <c r="K10" s="79"/>
      <c r="L10" s="79"/>
    </row>
    <row r="11" spans="1:24" s="76" customFormat="1" ht="12.75" x14ac:dyDescent="0.2">
      <c r="C11" s="81"/>
      <c r="D11" s="81"/>
      <c r="E11" s="81"/>
      <c r="F11" s="82"/>
      <c r="G11" s="82"/>
      <c r="H11" s="81"/>
      <c r="I11" s="83"/>
      <c r="J11" s="83"/>
      <c r="K11" s="84"/>
      <c r="L11" s="84"/>
    </row>
    <row r="12" spans="1:24" s="76" customFormat="1" ht="25.5" customHeight="1" x14ac:dyDescent="0.2">
      <c r="C12" s="81"/>
      <c r="D12" s="81"/>
      <c r="E12" s="81"/>
      <c r="F12" s="82"/>
      <c r="G12" s="82"/>
      <c r="H12" s="81"/>
      <c r="I12" s="83"/>
      <c r="J12" s="83"/>
      <c r="K12" s="84"/>
      <c r="L12" s="84"/>
      <c r="M12" s="79"/>
      <c r="N12" s="79"/>
      <c r="O12" s="80"/>
      <c r="P12" s="80"/>
      <c r="Q12" s="80"/>
      <c r="R12" s="80"/>
      <c r="S12" s="80"/>
      <c r="T12" s="80"/>
      <c r="U12" s="80"/>
      <c r="V12" s="80"/>
      <c r="W12" s="80"/>
      <c r="X12" s="80"/>
    </row>
    <row r="13" spans="1:24" s="76" customFormat="1" ht="25.5" customHeight="1" x14ac:dyDescent="0.2">
      <c r="C13" s="81"/>
      <c r="D13" s="81"/>
      <c r="E13" s="81"/>
      <c r="F13" s="85"/>
      <c r="G13" s="85"/>
      <c r="H13" s="81"/>
      <c r="I13" s="83"/>
      <c r="J13" s="83"/>
      <c r="K13" s="86"/>
      <c r="L13" s="86"/>
      <c r="M13" s="84"/>
      <c r="N13" s="84"/>
      <c r="O13" s="80"/>
      <c r="P13" s="80"/>
      <c r="Q13" s="80"/>
      <c r="R13" s="80"/>
      <c r="S13" s="80"/>
      <c r="T13" s="80"/>
      <c r="U13" s="80"/>
      <c r="V13" s="80"/>
      <c r="W13" s="80"/>
      <c r="X13" s="80"/>
    </row>
    <row r="14" spans="1:24" s="76" customFormat="1" ht="19.5" customHeight="1" x14ac:dyDescent="0.2">
      <c r="K14" s="87"/>
      <c r="L14" s="80"/>
      <c r="M14" s="84"/>
      <c r="N14" s="84"/>
      <c r="O14" s="80"/>
      <c r="P14" s="80"/>
      <c r="Q14" s="80"/>
      <c r="R14" s="80"/>
      <c r="S14" s="80"/>
      <c r="T14" s="80"/>
      <c r="U14" s="80"/>
      <c r="V14" s="80"/>
      <c r="W14" s="80"/>
      <c r="X14" s="80"/>
    </row>
    <row r="15" spans="1:24" s="76" customFormat="1" ht="19.5" customHeight="1" x14ac:dyDescent="0.2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86"/>
      <c r="N15" s="86"/>
      <c r="O15" s="80"/>
      <c r="P15" s="80"/>
      <c r="Q15" s="80"/>
      <c r="R15" s="80"/>
      <c r="S15" s="80"/>
      <c r="T15" s="80"/>
      <c r="U15" s="80"/>
      <c r="V15" s="80"/>
      <c r="W15" s="80"/>
      <c r="X15" s="80"/>
    </row>
    <row r="16" spans="1:24" s="76" customFormat="1" x14ac:dyDescent="0.2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</row>
  </sheetData>
  <mergeCells count="17">
    <mergeCell ref="L5:L6"/>
    <mergeCell ref="A1:B2"/>
    <mergeCell ref="C1:J1"/>
    <mergeCell ref="K1:K3"/>
    <mergeCell ref="D3:E3"/>
    <mergeCell ref="A5:A6"/>
    <mergeCell ref="B5:B6"/>
    <mergeCell ref="C5:C6"/>
    <mergeCell ref="D5:D6"/>
    <mergeCell ref="E5:E6"/>
    <mergeCell ref="A8:G8"/>
    <mergeCell ref="G5:G6"/>
    <mergeCell ref="H5:H6"/>
    <mergeCell ref="I5:I6"/>
    <mergeCell ref="J5:J6"/>
    <mergeCell ref="K5:K6"/>
    <mergeCell ref="F5:F6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1"/>
  <sheetViews>
    <sheetView topLeftCell="A7" workbookViewId="0">
      <selection activeCell="H14" sqref="H14"/>
    </sheetView>
  </sheetViews>
  <sheetFormatPr baseColWidth="10" defaultColWidth="7.5703125" defaultRowHeight="12" x14ac:dyDescent="0.2"/>
  <cols>
    <col min="1" max="1" width="7.5703125" style="68"/>
    <col min="2" max="2" width="8.85546875" style="68" customWidth="1"/>
    <col min="3" max="3" width="14.140625" style="68" customWidth="1"/>
    <col min="4" max="4" width="20.5703125" style="68" customWidth="1"/>
    <col min="5" max="5" width="41.42578125" style="68" customWidth="1"/>
    <col min="6" max="6" width="13.7109375" style="68" customWidth="1"/>
    <col min="7" max="7" width="15.28515625" style="68" customWidth="1"/>
    <col min="8" max="8" width="8.85546875" style="68" bestFit="1" customWidth="1"/>
    <col min="9" max="9" width="16.28515625" style="68" customWidth="1"/>
    <col min="10" max="10" width="17.42578125" style="68" customWidth="1"/>
    <col min="11" max="11" width="20.5703125" style="68" customWidth="1"/>
    <col min="12" max="12" width="19.85546875" style="68" customWidth="1"/>
    <col min="13" max="16384" width="7.5703125" style="68"/>
  </cols>
  <sheetData>
    <row r="1" spans="1:12" ht="33.75" customHeight="1" x14ac:dyDescent="0.2">
      <c r="A1" s="345"/>
      <c r="B1" s="345"/>
      <c r="C1" s="336" t="s">
        <v>19</v>
      </c>
      <c r="D1" s="336"/>
      <c r="E1" s="336"/>
      <c r="F1" s="336"/>
      <c r="G1" s="336"/>
      <c r="H1" s="336"/>
      <c r="I1" s="336"/>
      <c r="J1" s="336"/>
      <c r="K1" s="345"/>
    </row>
    <row r="2" spans="1:12" ht="12.75" customHeight="1" x14ac:dyDescent="0.2">
      <c r="A2" s="345"/>
      <c r="B2" s="345"/>
      <c r="C2" s="69"/>
      <c r="D2" s="69"/>
      <c r="G2" s="69"/>
      <c r="K2" s="345"/>
    </row>
    <row r="3" spans="1:12" ht="12.75" customHeight="1" thickBot="1" x14ac:dyDescent="0.25">
      <c r="C3" s="69" t="s">
        <v>2</v>
      </c>
      <c r="D3" s="299" t="s">
        <v>68</v>
      </c>
      <c r="E3" s="299"/>
      <c r="F3" s="69" t="s">
        <v>20</v>
      </c>
      <c r="G3" s="70">
        <v>2012</v>
      </c>
      <c r="K3" s="345"/>
    </row>
    <row r="4" spans="1:12" ht="12.75" customHeight="1" thickTop="1" thickBot="1" x14ac:dyDescent="0.25">
      <c r="C4" s="69"/>
      <c r="D4" s="71"/>
      <c r="F4" s="69"/>
      <c r="G4" s="71"/>
      <c r="K4" s="67"/>
    </row>
    <row r="5" spans="1:12" s="72" customFormat="1" ht="24.75" customHeight="1" thickTop="1" x14ac:dyDescent="0.2">
      <c r="A5" s="337" t="s">
        <v>5</v>
      </c>
      <c r="B5" s="331" t="s">
        <v>38</v>
      </c>
      <c r="C5" s="331" t="s">
        <v>28</v>
      </c>
      <c r="D5" s="331" t="s">
        <v>3</v>
      </c>
      <c r="E5" s="333" t="s">
        <v>21</v>
      </c>
      <c r="F5" s="331" t="s">
        <v>7</v>
      </c>
      <c r="G5" s="331" t="s">
        <v>8</v>
      </c>
      <c r="H5" s="331" t="s">
        <v>6</v>
      </c>
      <c r="I5" s="331" t="s">
        <v>4</v>
      </c>
      <c r="J5" s="333" t="s">
        <v>14</v>
      </c>
      <c r="K5" s="341" t="s">
        <v>12</v>
      </c>
      <c r="L5" s="343" t="s">
        <v>1</v>
      </c>
    </row>
    <row r="6" spans="1:12" s="72" customFormat="1" ht="24.75" customHeight="1" x14ac:dyDescent="0.2">
      <c r="A6" s="346"/>
      <c r="B6" s="339"/>
      <c r="C6" s="339"/>
      <c r="D6" s="339"/>
      <c r="E6" s="340"/>
      <c r="F6" s="339"/>
      <c r="G6" s="339"/>
      <c r="H6" s="339"/>
      <c r="I6" s="339"/>
      <c r="J6" s="340"/>
      <c r="K6" s="342"/>
      <c r="L6" s="344"/>
    </row>
    <row r="7" spans="1:12" s="72" customFormat="1" ht="56.25" customHeight="1" x14ac:dyDescent="0.2">
      <c r="A7" s="347" t="s">
        <v>76</v>
      </c>
      <c r="B7" s="353" t="s">
        <v>9</v>
      </c>
      <c r="C7" s="353" t="s">
        <v>207</v>
      </c>
      <c r="D7" s="349" t="s">
        <v>78</v>
      </c>
      <c r="E7" s="73" t="s">
        <v>79</v>
      </c>
      <c r="F7" s="74">
        <v>4</v>
      </c>
      <c r="G7" s="243" t="s">
        <v>55</v>
      </c>
      <c r="H7" s="75">
        <v>4</v>
      </c>
      <c r="I7" s="103">
        <v>30000000</v>
      </c>
      <c r="J7" s="27" t="s">
        <v>172</v>
      </c>
      <c r="K7" s="355" t="s">
        <v>181</v>
      </c>
      <c r="L7" s="258" t="s">
        <v>13</v>
      </c>
    </row>
    <row r="8" spans="1:12" s="72" customFormat="1" ht="22.5" customHeight="1" x14ac:dyDescent="0.2">
      <c r="A8" s="348"/>
      <c r="B8" s="354"/>
      <c r="C8" s="354"/>
      <c r="D8" s="350"/>
      <c r="E8" s="73" t="s">
        <v>80</v>
      </c>
      <c r="F8" s="74">
        <v>4</v>
      </c>
      <c r="G8" s="243" t="s">
        <v>55</v>
      </c>
      <c r="H8" s="75">
        <v>2</v>
      </c>
      <c r="I8" s="103">
        <v>2500000</v>
      </c>
      <c r="J8" s="148"/>
      <c r="K8" s="356"/>
      <c r="L8" s="259"/>
    </row>
    <row r="9" spans="1:12" s="72" customFormat="1" ht="22.5" customHeight="1" x14ac:dyDescent="0.2">
      <c r="A9" s="348"/>
      <c r="B9" s="354"/>
      <c r="C9" s="354"/>
      <c r="D9" s="350"/>
      <c r="E9" s="73" t="s">
        <v>81</v>
      </c>
      <c r="F9" s="74">
        <v>4</v>
      </c>
      <c r="G9" s="243" t="s">
        <v>55</v>
      </c>
      <c r="H9" s="75">
        <v>1</v>
      </c>
      <c r="I9" s="103">
        <v>6000000</v>
      </c>
      <c r="J9" s="148"/>
      <c r="K9" s="356"/>
      <c r="L9" s="259"/>
    </row>
    <row r="10" spans="1:12" s="72" customFormat="1" ht="22.5" customHeight="1" x14ac:dyDescent="0.2">
      <c r="A10" s="348"/>
      <c r="B10" s="354"/>
      <c r="C10" s="354"/>
      <c r="D10" s="350"/>
      <c r="E10" s="73" t="s">
        <v>82</v>
      </c>
      <c r="F10" s="74">
        <v>4</v>
      </c>
      <c r="G10" s="243" t="s">
        <v>55</v>
      </c>
      <c r="H10" s="75">
        <v>1</v>
      </c>
      <c r="I10" s="103">
        <v>6000000</v>
      </c>
      <c r="J10" s="148"/>
      <c r="K10" s="356"/>
      <c r="L10" s="259"/>
    </row>
    <row r="11" spans="1:12" s="72" customFormat="1" ht="22.5" customHeight="1" thickBot="1" x14ac:dyDescent="0.25">
      <c r="A11" s="348"/>
      <c r="B11" s="354"/>
      <c r="C11" s="354"/>
      <c r="D11" s="350"/>
      <c r="E11" s="150" t="s">
        <v>83</v>
      </c>
      <c r="F11" s="74">
        <v>4</v>
      </c>
      <c r="G11" s="243" t="s">
        <v>55</v>
      </c>
      <c r="H11" s="251">
        <v>1</v>
      </c>
      <c r="I11" s="252">
        <v>25000000</v>
      </c>
      <c r="J11" s="148"/>
      <c r="K11" s="356"/>
      <c r="L11" s="259"/>
    </row>
    <row r="12" spans="1:12" s="72" customFormat="1" ht="101.25" customHeight="1" thickTop="1" thickBot="1" x14ac:dyDescent="0.25">
      <c r="A12" s="348"/>
      <c r="B12" s="354"/>
      <c r="C12" s="354"/>
      <c r="D12" s="263" t="s">
        <v>208</v>
      </c>
      <c r="E12" s="150" t="s">
        <v>211</v>
      </c>
      <c r="F12" s="74"/>
      <c r="G12" s="243"/>
      <c r="H12" s="251"/>
      <c r="I12" s="252"/>
      <c r="J12" s="148" t="s">
        <v>209</v>
      </c>
      <c r="K12" s="260" t="s">
        <v>210</v>
      </c>
      <c r="L12" s="257" t="s">
        <v>216</v>
      </c>
    </row>
    <row r="13" spans="1:12" s="72" customFormat="1" ht="17.25" thickTop="1" thickBot="1" x14ac:dyDescent="0.25">
      <c r="A13" s="351" t="s">
        <v>0</v>
      </c>
      <c r="B13" s="352"/>
      <c r="C13" s="352"/>
      <c r="D13" s="352"/>
      <c r="E13" s="352"/>
      <c r="F13" s="352"/>
      <c r="G13" s="352"/>
      <c r="H13" s="253">
        <f>SUM(H7:H12)</f>
        <v>9</v>
      </c>
      <c r="I13" s="254">
        <f>SUM(I7:I12)</f>
        <v>69500000</v>
      </c>
      <c r="J13" s="255"/>
      <c r="K13" s="255"/>
      <c r="L13" s="256"/>
    </row>
    <row r="14" spans="1:12" s="72" customFormat="1" ht="12.75" thickTop="1" x14ac:dyDescent="0.2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</row>
    <row r="15" spans="1:12" s="69" customFormat="1" ht="15.75" customHeight="1" x14ac:dyDescent="0.2">
      <c r="A15" s="76"/>
      <c r="B15" s="76"/>
      <c r="C15" s="77"/>
      <c r="D15" s="77"/>
      <c r="E15" s="77"/>
      <c r="F15" s="77"/>
      <c r="G15" s="77"/>
      <c r="H15" s="77"/>
      <c r="I15" s="78"/>
      <c r="J15" s="78"/>
      <c r="K15" s="79"/>
      <c r="L15" s="79"/>
    </row>
    <row r="16" spans="1:12" s="76" customFormat="1" ht="12.75" x14ac:dyDescent="0.2">
      <c r="C16" s="81"/>
      <c r="D16" s="81"/>
      <c r="E16" s="81"/>
      <c r="F16" s="82"/>
      <c r="G16" s="82"/>
      <c r="H16" s="81"/>
      <c r="I16" s="83"/>
      <c r="J16" s="83"/>
      <c r="K16" s="84"/>
      <c r="L16" s="84"/>
    </row>
    <row r="17" spans="1:24" s="76" customFormat="1" ht="25.5" customHeight="1" x14ac:dyDescent="0.2">
      <c r="C17" s="81"/>
      <c r="D17" s="81"/>
      <c r="E17" s="81"/>
      <c r="F17" s="82"/>
      <c r="G17" s="82"/>
      <c r="H17" s="81"/>
      <c r="I17" s="83"/>
      <c r="J17" s="83"/>
      <c r="K17" s="84"/>
      <c r="L17" s="84"/>
      <c r="M17" s="79"/>
      <c r="N17" s="79"/>
      <c r="O17" s="80"/>
      <c r="P17" s="80"/>
      <c r="Q17" s="80"/>
      <c r="R17" s="80"/>
      <c r="S17" s="80"/>
      <c r="T17" s="80"/>
      <c r="U17" s="80"/>
      <c r="V17" s="80"/>
      <c r="W17" s="80"/>
      <c r="X17" s="80"/>
    </row>
    <row r="18" spans="1:24" s="76" customFormat="1" ht="25.5" customHeight="1" x14ac:dyDescent="0.2">
      <c r="C18" s="81"/>
      <c r="D18" s="81"/>
      <c r="E18" s="81"/>
      <c r="F18" s="85"/>
      <c r="G18" s="85"/>
      <c r="H18" s="81"/>
      <c r="I18" s="83"/>
      <c r="J18" s="83"/>
      <c r="K18" s="86"/>
      <c r="L18" s="86"/>
      <c r="M18" s="84"/>
      <c r="N18" s="84"/>
      <c r="O18" s="80"/>
      <c r="P18" s="80"/>
      <c r="Q18" s="80"/>
      <c r="R18" s="80"/>
      <c r="S18" s="80"/>
      <c r="T18" s="80"/>
      <c r="U18" s="80"/>
      <c r="V18" s="80"/>
      <c r="W18" s="80"/>
      <c r="X18" s="80"/>
    </row>
    <row r="19" spans="1:24" s="76" customFormat="1" ht="19.5" customHeight="1" x14ac:dyDescent="0.2">
      <c r="K19" s="87"/>
      <c r="L19" s="80"/>
      <c r="M19" s="84"/>
      <c r="N19" s="84"/>
      <c r="O19" s="80"/>
      <c r="P19" s="80"/>
      <c r="Q19" s="80"/>
      <c r="R19" s="80"/>
      <c r="S19" s="80"/>
      <c r="T19" s="80"/>
      <c r="U19" s="80"/>
      <c r="V19" s="80"/>
      <c r="W19" s="80"/>
      <c r="X19" s="80"/>
    </row>
    <row r="20" spans="1:24" s="76" customFormat="1" ht="19.5" customHeight="1" x14ac:dyDescent="0.2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86"/>
      <c r="N20" s="86"/>
      <c r="O20" s="80"/>
      <c r="P20" s="80"/>
      <c r="Q20" s="80"/>
      <c r="R20" s="80"/>
      <c r="S20" s="80"/>
      <c r="T20" s="80"/>
      <c r="U20" s="80"/>
      <c r="V20" s="80"/>
      <c r="W20" s="80"/>
      <c r="X20" s="80"/>
    </row>
    <row r="21" spans="1:24" s="76" customFormat="1" x14ac:dyDescent="0.2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</row>
  </sheetData>
  <mergeCells count="22">
    <mergeCell ref="A1:B2"/>
    <mergeCell ref="C1:J1"/>
    <mergeCell ref="K1:K3"/>
    <mergeCell ref="D3:E3"/>
    <mergeCell ref="A5:A6"/>
    <mergeCell ref="G5:G6"/>
    <mergeCell ref="H5:H6"/>
    <mergeCell ref="A13:G13"/>
    <mergeCell ref="C7:C12"/>
    <mergeCell ref="B7:B12"/>
    <mergeCell ref="D5:D6"/>
    <mergeCell ref="E5:E6"/>
    <mergeCell ref="L5:L6"/>
    <mergeCell ref="K5:K6"/>
    <mergeCell ref="K7:K11"/>
    <mergeCell ref="J5:J6"/>
    <mergeCell ref="A7:A12"/>
    <mergeCell ref="D7:D11"/>
    <mergeCell ref="C5:C6"/>
    <mergeCell ref="I5:I6"/>
    <mergeCell ref="F5:F6"/>
    <mergeCell ref="B5:B6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opLeftCell="B10" zoomScaleNormal="100" workbookViewId="0">
      <selection activeCell="A37" sqref="A37:F37"/>
    </sheetView>
  </sheetViews>
  <sheetFormatPr baseColWidth="10" defaultColWidth="7.5703125" defaultRowHeight="15" x14ac:dyDescent="0.2"/>
  <cols>
    <col min="1" max="1" width="7.5703125" style="68"/>
    <col min="2" max="2" width="20.42578125" style="68" customWidth="1"/>
    <col min="3" max="3" width="12.85546875" style="68" bestFit="1" customWidth="1"/>
    <col min="4" max="4" width="26.28515625" style="68" customWidth="1"/>
    <col min="5" max="5" width="28.7109375" style="68" customWidth="1"/>
    <col min="6" max="6" width="10.5703125" style="68" customWidth="1"/>
    <col min="7" max="7" width="13.7109375" style="68" hidden="1" customWidth="1"/>
    <col min="8" max="8" width="15.28515625" style="68" hidden="1" customWidth="1"/>
    <col min="9" max="9" width="8.85546875" style="68" hidden="1" customWidth="1"/>
    <col min="10" max="10" width="12.42578125" style="68" hidden="1" customWidth="1"/>
    <col min="11" max="11" width="7.28515625" style="68" hidden="1" customWidth="1"/>
    <col min="12" max="12" width="12.42578125" style="91" customWidth="1"/>
    <col min="13" max="13" width="15.42578125" style="68" customWidth="1"/>
    <col min="14" max="16384" width="7.5703125" style="68"/>
  </cols>
  <sheetData>
    <row r="1" spans="1:13" ht="33.75" customHeight="1" x14ac:dyDescent="0.2">
      <c r="A1" s="345"/>
      <c r="B1" s="345"/>
      <c r="C1" s="336" t="s">
        <v>19</v>
      </c>
      <c r="D1" s="336"/>
      <c r="E1" s="336"/>
      <c r="F1" s="336"/>
      <c r="G1" s="336"/>
      <c r="H1" s="336"/>
      <c r="I1" s="336"/>
      <c r="J1" s="336"/>
      <c r="K1" s="336"/>
      <c r="L1" s="336"/>
    </row>
    <row r="2" spans="1:13" ht="12.75" customHeight="1" x14ac:dyDescent="0.2">
      <c r="A2" s="345"/>
      <c r="B2" s="345"/>
      <c r="C2" s="69"/>
      <c r="D2" s="69"/>
      <c r="E2" s="69"/>
      <c r="H2" s="69"/>
    </row>
    <row r="3" spans="1:13" ht="20.25" customHeight="1" x14ac:dyDescent="0.2">
      <c r="A3" s="345"/>
      <c r="B3" s="345"/>
    </row>
    <row r="4" spans="1:13" ht="20.25" customHeight="1" x14ac:dyDescent="0.2">
      <c r="A4" s="67"/>
      <c r="B4" s="67"/>
    </row>
    <row r="5" spans="1:13" ht="12.75" customHeight="1" thickBot="1" x14ac:dyDescent="0.25">
      <c r="C5" s="69" t="s">
        <v>2</v>
      </c>
      <c r="D5" s="299" t="s">
        <v>68</v>
      </c>
      <c r="E5" s="299"/>
      <c r="G5" s="76"/>
      <c r="H5" s="71"/>
    </row>
    <row r="6" spans="1:13" ht="12.75" customHeight="1" thickTop="1" x14ac:dyDescent="0.2">
      <c r="C6" s="69"/>
      <c r="D6" s="71"/>
      <c r="E6" s="71"/>
      <c r="G6" s="69"/>
      <c r="H6" s="71"/>
    </row>
    <row r="7" spans="1:13" ht="12.75" customHeight="1" thickBot="1" x14ac:dyDescent="0.25">
      <c r="C7" s="69" t="s">
        <v>20</v>
      </c>
      <c r="D7" s="89">
        <v>2011</v>
      </c>
      <c r="E7" s="71"/>
      <c r="G7" s="69"/>
      <c r="H7" s="71"/>
    </row>
    <row r="8" spans="1:13" ht="12.75" customHeight="1" thickTop="1" x14ac:dyDescent="0.2">
      <c r="C8" s="69"/>
      <c r="D8" s="107"/>
      <c r="E8" s="71"/>
      <c r="G8" s="69"/>
      <c r="H8" s="71"/>
    </row>
    <row r="9" spans="1:13" ht="12.75" customHeight="1" x14ac:dyDescent="0.2"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</row>
    <row r="10" spans="1:13" ht="12.75" customHeight="1" thickBot="1" x14ac:dyDescent="0.25">
      <c r="A10" s="69"/>
      <c r="C10" s="69"/>
      <c r="D10" s="69"/>
      <c r="E10" s="69"/>
      <c r="H10" s="69"/>
    </row>
    <row r="11" spans="1:13" s="76" customFormat="1" ht="36.75" customHeight="1" thickTop="1" thickBot="1" x14ac:dyDescent="0.25">
      <c r="A11" s="108" t="s">
        <v>38</v>
      </c>
      <c r="B11" s="109" t="s">
        <v>28</v>
      </c>
      <c r="C11" s="93" t="s">
        <v>5</v>
      </c>
      <c r="D11" s="93" t="s">
        <v>42</v>
      </c>
      <c r="E11" s="93" t="s">
        <v>3</v>
      </c>
      <c r="F11" s="94" t="s">
        <v>47</v>
      </c>
      <c r="G11" s="95" t="s">
        <v>22</v>
      </c>
      <c r="H11" s="93" t="s">
        <v>23</v>
      </c>
      <c r="I11" s="93" t="s">
        <v>26</v>
      </c>
      <c r="J11" s="95" t="s">
        <v>41</v>
      </c>
      <c r="K11" s="96" t="s">
        <v>27</v>
      </c>
      <c r="L11" s="97" t="s">
        <v>39</v>
      </c>
      <c r="M11" s="98" t="s">
        <v>52</v>
      </c>
    </row>
    <row r="12" spans="1:13" ht="34.5" thickTop="1" x14ac:dyDescent="0.2">
      <c r="A12" s="360" t="s">
        <v>10</v>
      </c>
      <c r="B12" s="361" t="s">
        <v>84</v>
      </c>
      <c r="C12" s="179" t="s">
        <v>144</v>
      </c>
      <c r="D12" s="158" t="s">
        <v>145</v>
      </c>
      <c r="E12" s="159" t="s">
        <v>146</v>
      </c>
      <c r="F12" s="160" t="s">
        <v>24</v>
      </c>
      <c r="G12" s="161"/>
      <c r="H12" s="162"/>
      <c r="I12" s="161"/>
      <c r="J12" s="161"/>
      <c r="K12" s="163"/>
      <c r="L12" s="173">
        <v>6</v>
      </c>
      <c r="M12" s="164"/>
    </row>
    <row r="13" spans="1:13" ht="33.75" x14ac:dyDescent="0.2">
      <c r="A13" s="361"/>
      <c r="B13" s="361"/>
      <c r="C13" s="178" t="s">
        <v>85</v>
      </c>
      <c r="D13" s="158" t="s">
        <v>86</v>
      </c>
      <c r="E13" s="159" t="s">
        <v>87</v>
      </c>
      <c r="F13" s="160" t="s">
        <v>24</v>
      </c>
      <c r="G13" s="161"/>
      <c r="H13" s="162"/>
      <c r="I13" s="161">
        <f>G13-H13</f>
        <v>0</v>
      </c>
      <c r="J13" s="161">
        <v>24</v>
      </c>
      <c r="K13" s="163">
        <f>H13+J13</f>
        <v>24</v>
      </c>
      <c r="L13" s="173">
        <v>20</v>
      </c>
      <c r="M13" s="181"/>
    </row>
    <row r="14" spans="1:13" ht="33.75" x14ac:dyDescent="0.2">
      <c r="A14" s="361"/>
      <c r="B14" s="361"/>
      <c r="C14" s="182" t="s">
        <v>85</v>
      </c>
      <c r="D14" s="165" t="s">
        <v>88</v>
      </c>
      <c r="E14" s="166" t="s">
        <v>87</v>
      </c>
      <c r="F14" s="167" t="s">
        <v>24</v>
      </c>
      <c r="G14" s="168"/>
      <c r="H14" s="169"/>
      <c r="I14" s="168">
        <f>G14-H14</f>
        <v>0</v>
      </c>
      <c r="J14" s="168">
        <v>24</v>
      </c>
      <c r="K14" s="170">
        <f>H14+J14</f>
        <v>24</v>
      </c>
      <c r="L14" s="173">
        <v>30</v>
      </c>
      <c r="M14" s="183"/>
    </row>
    <row r="15" spans="1:13" ht="33.75" x14ac:dyDescent="0.2">
      <c r="A15" s="361"/>
      <c r="B15" s="361"/>
      <c r="C15" s="182" t="s">
        <v>89</v>
      </c>
      <c r="D15" s="165" t="s">
        <v>90</v>
      </c>
      <c r="E15" s="166" t="s">
        <v>91</v>
      </c>
      <c r="F15" s="167" t="s">
        <v>24</v>
      </c>
      <c r="G15" s="168">
        <v>360</v>
      </c>
      <c r="H15" s="168">
        <v>340</v>
      </c>
      <c r="I15" s="168">
        <f>G15-H15</f>
        <v>20</v>
      </c>
      <c r="J15" s="172">
        <v>36</v>
      </c>
      <c r="K15" s="170">
        <v>332</v>
      </c>
      <c r="L15" s="176">
        <v>100</v>
      </c>
      <c r="M15" s="183"/>
    </row>
    <row r="16" spans="1:13" ht="22.5" x14ac:dyDescent="0.2">
      <c r="A16" s="361"/>
      <c r="B16" s="361"/>
      <c r="C16" s="174" t="s">
        <v>92</v>
      </c>
      <c r="D16" s="165" t="s">
        <v>93</v>
      </c>
      <c r="E16" s="166" t="s">
        <v>94</v>
      </c>
      <c r="F16" s="167" t="s">
        <v>24</v>
      </c>
      <c r="G16" s="168">
        <v>6</v>
      </c>
      <c r="H16" s="168"/>
      <c r="I16" s="168">
        <f>G16-H16</f>
        <v>6</v>
      </c>
      <c r="J16" s="172">
        <v>5</v>
      </c>
      <c r="K16" s="170">
        <f>H16+J16</f>
        <v>5</v>
      </c>
      <c r="L16" s="173">
        <v>12</v>
      </c>
      <c r="M16" s="171"/>
    </row>
    <row r="17" spans="1:13" ht="22.5" x14ac:dyDescent="0.2">
      <c r="A17" s="361"/>
      <c r="B17" s="361"/>
      <c r="C17" s="174" t="s">
        <v>95</v>
      </c>
      <c r="D17" s="165" t="s">
        <v>96</v>
      </c>
      <c r="E17" s="166" t="s">
        <v>97</v>
      </c>
      <c r="F17" s="167" t="s">
        <v>24</v>
      </c>
      <c r="G17" s="168">
        <v>30</v>
      </c>
      <c r="H17" s="168">
        <v>30</v>
      </c>
      <c r="I17" s="168">
        <f>G17-H17</f>
        <v>0</v>
      </c>
      <c r="J17" s="172">
        <v>20</v>
      </c>
      <c r="K17" s="170">
        <f>H17+J17</f>
        <v>50</v>
      </c>
      <c r="L17" s="173">
        <v>5</v>
      </c>
      <c r="M17" s="175"/>
    </row>
    <row r="18" spans="1:13" ht="23.25" thickBot="1" x14ac:dyDescent="0.25">
      <c r="A18" s="361"/>
      <c r="B18" s="361"/>
      <c r="C18" s="184" t="s">
        <v>147</v>
      </c>
      <c r="D18" s="185" t="s">
        <v>148</v>
      </c>
      <c r="E18" s="186" t="s">
        <v>149</v>
      </c>
      <c r="F18" s="187" t="s">
        <v>104</v>
      </c>
      <c r="G18" s="188"/>
      <c r="H18" s="188"/>
      <c r="I18" s="188"/>
      <c r="J18" s="189"/>
      <c r="K18" s="190"/>
      <c r="L18" s="191">
        <v>1</v>
      </c>
      <c r="M18" s="192"/>
    </row>
    <row r="19" spans="1:13" ht="24" thickTop="1" thickBot="1" x14ac:dyDescent="0.25">
      <c r="A19" s="361"/>
      <c r="B19" s="231" t="s">
        <v>150</v>
      </c>
      <c r="C19" s="138" t="s">
        <v>101</v>
      </c>
      <c r="D19" s="139" t="s">
        <v>102</v>
      </c>
      <c r="E19" s="140" t="s">
        <v>103</v>
      </c>
      <c r="F19" s="141" t="s">
        <v>151</v>
      </c>
      <c r="G19" s="142"/>
      <c r="H19" s="232"/>
      <c r="I19" s="142">
        <f t="shared" ref="I19:I25" si="0">G19-H19</f>
        <v>0</v>
      </c>
      <c r="J19" s="142">
        <v>2</v>
      </c>
      <c r="K19" s="144">
        <f t="shared" ref="K19:K25" si="1">H19+J19</f>
        <v>2</v>
      </c>
      <c r="L19" s="233">
        <v>5</v>
      </c>
      <c r="M19" s="234"/>
    </row>
    <row r="20" spans="1:13" s="2" customFormat="1" ht="23.25" thickTop="1" x14ac:dyDescent="0.2">
      <c r="A20" s="361"/>
      <c r="B20" s="360" t="s">
        <v>84</v>
      </c>
      <c r="C20" s="222" t="s">
        <v>98</v>
      </c>
      <c r="D20" s="223" t="s">
        <v>99</v>
      </c>
      <c r="E20" s="224" t="s">
        <v>100</v>
      </c>
      <c r="F20" s="225" t="s">
        <v>24</v>
      </c>
      <c r="G20" s="226">
        <v>30</v>
      </c>
      <c r="H20" s="226">
        <v>29</v>
      </c>
      <c r="I20" s="226">
        <f t="shared" si="0"/>
        <v>1</v>
      </c>
      <c r="J20" s="227">
        <v>20</v>
      </c>
      <c r="K20" s="228">
        <f t="shared" si="1"/>
        <v>49</v>
      </c>
      <c r="L20" s="229">
        <v>20</v>
      </c>
      <c r="M20" s="230"/>
    </row>
    <row r="21" spans="1:13" s="2" customFormat="1" x14ac:dyDescent="0.2">
      <c r="A21" s="361"/>
      <c r="B21" s="361"/>
      <c r="C21" s="207" t="s">
        <v>161</v>
      </c>
      <c r="D21" s="208" t="s">
        <v>162</v>
      </c>
      <c r="E21" s="209" t="s">
        <v>163</v>
      </c>
      <c r="F21" s="210" t="s">
        <v>24</v>
      </c>
      <c r="G21" s="211">
        <v>30</v>
      </c>
      <c r="H21" s="211">
        <v>29</v>
      </c>
      <c r="I21" s="211">
        <f t="shared" si="0"/>
        <v>1</v>
      </c>
      <c r="J21" s="212">
        <v>20</v>
      </c>
      <c r="K21" s="213">
        <f t="shared" si="1"/>
        <v>49</v>
      </c>
      <c r="L21" s="214">
        <v>20</v>
      </c>
      <c r="M21" s="215"/>
    </row>
    <row r="22" spans="1:13" ht="22.5" x14ac:dyDescent="0.2">
      <c r="A22" s="361"/>
      <c r="B22" s="361"/>
      <c r="C22" s="174" t="s">
        <v>105</v>
      </c>
      <c r="D22" s="165" t="s">
        <v>106</v>
      </c>
      <c r="E22" s="166" t="s">
        <v>107</v>
      </c>
      <c r="F22" s="167" t="s">
        <v>104</v>
      </c>
      <c r="G22" s="168">
        <v>10</v>
      </c>
      <c r="H22" s="168">
        <v>10</v>
      </c>
      <c r="I22" s="168">
        <f t="shared" si="0"/>
        <v>0</v>
      </c>
      <c r="J22" s="172">
        <v>2</v>
      </c>
      <c r="K22" s="170">
        <f t="shared" si="1"/>
        <v>12</v>
      </c>
      <c r="L22" s="176">
        <v>4</v>
      </c>
      <c r="M22" s="196"/>
    </row>
    <row r="23" spans="1:13" ht="33.75" x14ac:dyDescent="0.2">
      <c r="A23" s="361"/>
      <c r="B23" s="361"/>
      <c r="C23" s="174" t="s">
        <v>108</v>
      </c>
      <c r="D23" s="165" t="s">
        <v>109</v>
      </c>
      <c r="E23" s="166" t="s">
        <v>110</v>
      </c>
      <c r="F23" s="167" t="s">
        <v>104</v>
      </c>
      <c r="G23" s="168">
        <v>2</v>
      </c>
      <c r="H23" s="168">
        <v>2</v>
      </c>
      <c r="I23" s="168">
        <f t="shared" si="0"/>
        <v>0</v>
      </c>
      <c r="J23" s="172">
        <v>2</v>
      </c>
      <c r="K23" s="170">
        <f t="shared" si="1"/>
        <v>4</v>
      </c>
      <c r="L23" s="176">
        <v>2</v>
      </c>
      <c r="M23" s="196"/>
    </row>
    <row r="24" spans="1:13" ht="33.75" x14ac:dyDescent="0.2">
      <c r="A24" s="361"/>
      <c r="B24" s="361"/>
      <c r="C24" s="174" t="s">
        <v>111</v>
      </c>
      <c r="D24" s="165" t="s">
        <v>112</v>
      </c>
      <c r="E24" s="166" t="s">
        <v>113</v>
      </c>
      <c r="F24" s="167" t="s">
        <v>114</v>
      </c>
      <c r="G24" s="168">
        <v>50</v>
      </c>
      <c r="H24" s="168">
        <v>47</v>
      </c>
      <c r="I24" s="168">
        <f t="shared" si="0"/>
        <v>3</v>
      </c>
      <c r="J24" s="172"/>
      <c r="K24" s="170">
        <f t="shared" si="1"/>
        <v>47</v>
      </c>
      <c r="L24" s="197">
        <v>5</v>
      </c>
      <c r="M24" s="196"/>
    </row>
    <row r="25" spans="1:13" ht="45" x14ac:dyDescent="0.2">
      <c r="A25" s="361"/>
      <c r="B25" s="361"/>
      <c r="C25" s="174" t="s">
        <v>115</v>
      </c>
      <c r="D25" s="165" t="s">
        <v>116</v>
      </c>
      <c r="E25" s="166" t="s">
        <v>117</v>
      </c>
      <c r="F25" s="167" t="s">
        <v>24</v>
      </c>
      <c r="G25" s="168">
        <v>15</v>
      </c>
      <c r="H25" s="168">
        <v>10</v>
      </c>
      <c r="I25" s="168">
        <f t="shared" si="0"/>
        <v>5</v>
      </c>
      <c r="J25" s="172">
        <v>5</v>
      </c>
      <c r="K25" s="170">
        <f t="shared" si="1"/>
        <v>15</v>
      </c>
      <c r="L25" s="197">
        <v>36</v>
      </c>
      <c r="M25" s="196"/>
    </row>
    <row r="26" spans="1:13" ht="56.25" x14ac:dyDescent="0.2">
      <c r="A26" s="361"/>
      <c r="B26" s="361"/>
      <c r="C26" s="174" t="s">
        <v>152</v>
      </c>
      <c r="D26" s="180" t="s">
        <v>153</v>
      </c>
      <c r="E26" s="166" t="s">
        <v>154</v>
      </c>
      <c r="F26" s="167" t="s">
        <v>24</v>
      </c>
      <c r="G26" s="168"/>
      <c r="H26" s="168"/>
      <c r="I26" s="168"/>
      <c r="J26" s="172"/>
      <c r="K26" s="170"/>
      <c r="L26" s="176">
        <v>10</v>
      </c>
      <c r="M26" s="175"/>
    </row>
    <row r="27" spans="1:13" ht="56.25" x14ac:dyDescent="0.2">
      <c r="A27" s="361"/>
      <c r="B27" s="361"/>
      <c r="C27" s="174" t="s">
        <v>155</v>
      </c>
      <c r="D27" s="180" t="s">
        <v>156</v>
      </c>
      <c r="E27" s="166" t="s">
        <v>157</v>
      </c>
      <c r="F27" s="167" t="s">
        <v>24</v>
      </c>
      <c r="G27" s="168"/>
      <c r="H27" s="168"/>
      <c r="I27" s="168"/>
      <c r="J27" s="172"/>
      <c r="K27" s="170"/>
      <c r="L27" s="176">
        <v>10</v>
      </c>
      <c r="M27" s="175"/>
    </row>
    <row r="28" spans="1:13" ht="67.5" x14ac:dyDescent="0.2">
      <c r="A28" s="361"/>
      <c r="B28" s="361"/>
      <c r="C28" s="174" t="s">
        <v>118</v>
      </c>
      <c r="D28" s="165" t="s">
        <v>119</v>
      </c>
      <c r="E28" s="166" t="s">
        <v>120</v>
      </c>
      <c r="F28" s="167" t="s">
        <v>114</v>
      </c>
      <c r="G28" s="168"/>
      <c r="H28" s="169"/>
      <c r="I28" s="168">
        <f t="shared" ref="I28:I36" si="2">G28-H28</f>
        <v>0</v>
      </c>
      <c r="J28" s="168">
        <v>2</v>
      </c>
      <c r="K28" s="170">
        <f t="shared" ref="K28:K36" si="3">H28+J28</f>
        <v>2</v>
      </c>
      <c r="L28" s="176">
        <v>6</v>
      </c>
      <c r="M28" s="196"/>
    </row>
    <row r="29" spans="1:13" ht="67.5" x14ac:dyDescent="0.2">
      <c r="A29" s="361"/>
      <c r="B29" s="361"/>
      <c r="C29" s="194" t="s">
        <v>121</v>
      </c>
      <c r="D29" s="158" t="s">
        <v>122</v>
      </c>
      <c r="E29" s="159" t="s">
        <v>123</v>
      </c>
      <c r="F29" s="160" t="s">
        <v>114</v>
      </c>
      <c r="G29" s="161">
        <v>20</v>
      </c>
      <c r="H29" s="161">
        <v>10</v>
      </c>
      <c r="I29" s="161">
        <f t="shared" si="2"/>
        <v>10</v>
      </c>
      <c r="J29" s="198">
        <v>2</v>
      </c>
      <c r="K29" s="163">
        <f t="shared" si="3"/>
        <v>12</v>
      </c>
      <c r="L29" s="176">
        <v>10</v>
      </c>
      <c r="M29" s="195"/>
    </row>
    <row r="30" spans="1:13" ht="22.5" x14ac:dyDescent="0.2">
      <c r="A30" s="361"/>
      <c r="B30" s="361"/>
      <c r="C30" s="174" t="s">
        <v>124</v>
      </c>
      <c r="D30" s="165" t="s">
        <v>125</v>
      </c>
      <c r="E30" s="166" t="s">
        <v>126</v>
      </c>
      <c r="F30" s="167" t="s">
        <v>127</v>
      </c>
      <c r="G30" s="168">
        <v>30</v>
      </c>
      <c r="H30" s="168">
        <v>13</v>
      </c>
      <c r="I30" s="168">
        <f t="shared" si="2"/>
        <v>17</v>
      </c>
      <c r="J30" s="172">
        <v>10</v>
      </c>
      <c r="K30" s="170">
        <f t="shared" si="3"/>
        <v>23</v>
      </c>
      <c r="L30" s="176">
        <v>60</v>
      </c>
      <c r="M30" s="196"/>
    </row>
    <row r="31" spans="1:13" ht="22.5" x14ac:dyDescent="0.2">
      <c r="A31" s="361"/>
      <c r="B31" s="361"/>
      <c r="C31" s="174" t="s">
        <v>128</v>
      </c>
      <c r="D31" s="165" t="s">
        <v>129</v>
      </c>
      <c r="E31" s="166" t="s">
        <v>130</v>
      </c>
      <c r="F31" s="167" t="s">
        <v>127</v>
      </c>
      <c r="G31" s="168">
        <v>15</v>
      </c>
      <c r="H31" s="168">
        <v>8</v>
      </c>
      <c r="I31" s="168">
        <f t="shared" si="2"/>
        <v>7</v>
      </c>
      <c r="J31" s="172">
        <v>5</v>
      </c>
      <c r="K31" s="170">
        <f t="shared" si="3"/>
        <v>13</v>
      </c>
      <c r="L31" s="176">
        <v>3</v>
      </c>
      <c r="M31" s="196"/>
    </row>
    <row r="32" spans="1:13" ht="22.5" x14ac:dyDescent="0.2">
      <c r="A32" s="361"/>
      <c r="B32" s="361"/>
      <c r="C32" s="174" t="s">
        <v>131</v>
      </c>
      <c r="D32" s="165" t="s">
        <v>132</v>
      </c>
      <c r="E32" s="166" t="s">
        <v>133</v>
      </c>
      <c r="F32" s="167" t="s">
        <v>134</v>
      </c>
      <c r="G32" s="168">
        <v>5</v>
      </c>
      <c r="H32" s="168">
        <v>3</v>
      </c>
      <c r="I32" s="168">
        <f t="shared" si="2"/>
        <v>2</v>
      </c>
      <c r="J32" s="172">
        <v>2</v>
      </c>
      <c r="K32" s="170">
        <f t="shared" si="3"/>
        <v>5</v>
      </c>
      <c r="L32" s="176">
        <v>9</v>
      </c>
      <c r="M32" s="196"/>
    </row>
    <row r="33" spans="1:13" ht="45" x14ac:dyDescent="0.2">
      <c r="A33" s="361"/>
      <c r="B33" s="361"/>
      <c r="C33" s="174" t="s">
        <v>135</v>
      </c>
      <c r="D33" s="165" t="s">
        <v>136</v>
      </c>
      <c r="E33" s="166" t="s">
        <v>137</v>
      </c>
      <c r="F33" s="167" t="s">
        <v>24</v>
      </c>
      <c r="G33" s="168">
        <v>20</v>
      </c>
      <c r="H33" s="168">
        <v>20</v>
      </c>
      <c r="I33" s="168">
        <f t="shared" si="2"/>
        <v>0</v>
      </c>
      <c r="J33" s="172">
        <v>10</v>
      </c>
      <c r="K33" s="170">
        <f t="shared" si="3"/>
        <v>30</v>
      </c>
      <c r="L33" s="176">
        <v>24</v>
      </c>
      <c r="M33" s="196"/>
    </row>
    <row r="34" spans="1:13" ht="23.25" thickBot="1" x14ac:dyDescent="0.25">
      <c r="A34" s="361"/>
      <c r="B34" s="362"/>
      <c r="C34" s="199" t="s">
        <v>11</v>
      </c>
      <c r="D34" s="219" t="s">
        <v>138</v>
      </c>
      <c r="E34" s="200" t="s">
        <v>139</v>
      </c>
      <c r="F34" s="201" t="s">
        <v>24</v>
      </c>
      <c r="G34" s="220"/>
      <c r="H34" s="220"/>
      <c r="I34" s="202">
        <f t="shared" si="2"/>
        <v>0</v>
      </c>
      <c r="J34" s="221"/>
      <c r="K34" s="203">
        <f t="shared" si="3"/>
        <v>0</v>
      </c>
      <c r="L34" s="193">
        <v>100</v>
      </c>
      <c r="M34" s="204"/>
    </row>
    <row r="35" spans="1:13" ht="57" thickTop="1" x14ac:dyDescent="0.2">
      <c r="A35" s="361"/>
      <c r="B35" s="360" t="s">
        <v>141</v>
      </c>
      <c r="C35" s="194" t="s">
        <v>158</v>
      </c>
      <c r="D35" s="159" t="s">
        <v>159</v>
      </c>
      <c r="E35" s="159" t="s">
        <v>160</v>
      </c>
      <c r="F35" s="159" t="s">
        <v>24</v>
      </c>
      <c r="G35" s="217">
        <v>20</v>
      </c>
      <c r="H35" s="217">
        <v>20</v>
      </c>
      <c r="I35" s="159">
        <f t="shared" si="2"/>
        <v>0</v>
      </c>
      <c r="J35" s="218"/>
      <c r="K35" s="159">
        <f t="shared" si="3"/>
        <v>20</v>
      </c>
      <c r="L35" s="216">
        <v>20</v>
      </c>
      <c r="M35" s="195"/>
    </row>
    <row r="36" spans="1:13" s="177" customFormat="1" ht="57" thickBot="1" x14ac:dyDescent="0.25">
      <c r="A36" s="362"/>
      <c r="B36" s="362"/>
      <c r="C36" s="174" t="s">
        <v>142</v>
      </c>
      <c r="D36" s="166" t="s">
        <v>140</v>
      </c>
      <c r="E36" s="166" t="s">
        <v>143</v>
      </c>
      <c r="F36" s="166" t="s">
        <v>24</v>
      </c>
      <c r="G36" s="205">
        <v>20</v>
      </c>
      <c r="H36" s="205">
        <v>20</v>
      </c>
      <c r="I36" s="166">
        <f t="shared" si="2"/>
        <v>0</v>
      </c>
      <c r="J36" s="206"/>
      <c r="K36" s="166">
        <f t="shared" si="3"/>
        <v>20</v>
      </c>
      <c r="L36" s="173">
        <v>20</v>
      </c>
      <c r="M36" s="196"/>
    </row>
    <row r="37" spans="1:13" s="177" customFormat="1" ht="19.5" thickTop="1" thickBot="1" x14ac:dyDescent="0.25">
      <c r="A37" s="357" t="s">
        <v>0</v>
      </c>
      <c r="B37" s="358"/>
      <c r="C37" s="358"/>
      <c r="D37" s="358"/>
      <c r="E37" s="358"/>
      <c r="F37" s="359"/>
      <c r="G37" s="100">
        <f>SUM(G12:G34)</f>
        <v>623</v>
      </c>
      <c r="H37" s="100"/>
      <c r="I37" s="100"/>
      <c r="J37" s="100"/>
      <c r="K37" s="100"/>
      <c r="L37" s="128">
        <f>SUM(L12:L36)</f>
        <v>538</v>
      </c>
      <c r="M37" s="101"/>
    </row>
    <row r="38" spans="1:13" s="177" customFormat="1" ht="15.75" thickTop="1" x14ac:dyDescent="0.2">
      <c r="A38" s="68"/>
      <c r="B38" s="68"/>
      <c r="C38" s="68"/>
      <c r="D38" s="68"/>
      <c r="E38" s="68"/>
      <c r="F38" s="92"/>
      <c r="G38" s="92"/>
      <c r="H38" s="92"/>
      <c r="I38" s="92"/>
      <c r="J38" s="92"/>
      <c r="K38" s="92"/>
      <c r="L38" s="102"/>
      <c r="M38" s="92"/>
    </row>
    <row r="39" spans="1:13" s="177" customFormat="1" ht="12" x14ac:dyDescent="0.2">
      <c r="A39" s="68"/>
      <c r="B39" s="68"/>
    </row>
    <row r="40" spans="1:13" s="177" customFormat="1" ht="13.5" customHeight="1" x14ac:dyDescent="0.2">
      <c r="A40" s="68"/>
      <c r="B40" s="68"/>
      <c r="C40" s="68"/>
      <c r="D40" s="68"/>
    </row>
    <row r="41" spans="1:13" s="177" customFormat="1" ht="12.75" customHeight="1" x14ac:dyDescent="0.2">
      <c r="A41" s="68"/>
      <c r="B41" s="68"/>
      <c r="C41" s="68"/>
      <c r="D41" s="68"/>
    </row>
    <row r="42" spans="1:13" s="177" customFormat="1" ht="12" x14ac:dyDescent="0.2">
      <c r="A42" s="68"/>
      <c r="B42" s="68"/>
      <c r="C42" s="68"/>
      <c r="D42" s="68"/>
    </row>
    <row r="43" spans="1:13" s="177" customFormat="1" ht="12" x14ac:dyDescent="0.2">
      <c r="A43" s="68"/>
      <c r="B43" s="68"/>
      <c r="C43" s="68"/>
      <c r="D43" s="68"/>
    </row>
    <row r="44" spans="1:13" s="177" customFormat="1" ht="12" x14ac:dyDescent="0.2">
      <c r="A44" s="68"/>
      <c r="B44" s="68"/>
      <c r="C44" s="68"/>
      <c r="D44" s="68"/>
    </row>
    <row r="45" spans="1:13" s="177" customFormat="1" ht="12" x14ac:dyDescent="0.2">
      <c r="A45" s="68"/>
      <c r="B45" s="68"/>
      <c r="C45" s="68"/>
      <c r="D45" s="68"/>
    </row>
    <row r="46" spans="1:13" ht="12" x14ac:dyDescent="0.2">
      <c r="L46" s="68"/>
    </row>
    <row r="47" spans="1:13" ht="12" x14ac:dyDescent="0.2">
      <c r="L47" s="68"/>
    </row>
    <row r="48" spans="1:13" ht="12" x14ac:dyDescent="0.2">
      <c r="L48" s="68"/>
    </row>
    <row r="49" spans="12:12" ht="24" customHeight="1" x14ac:dyDescent="0.2">
      <c r="L49" s="68"/>
    </row>
    <row r="50" spans="12:12" ht="12" x14ac:dyDescent="0.2">
      <c r="L50" s="68"/>
    </row>
    <row r="51" spans="12:12" ht="12" x14ac:dyDescent="0.2">
      <c r="L51" s="68"/>
    </row>
    <row r="52" spans="12:12" ht="12" x14ac:dyDescent="0.2">
      <c r="L52" s="68"/>
    </row>
    <row r="53" spans="12:12" ht="12" x14ac:dyDescent="0.2">
      <c r="L53" s="68"/>
    </row>
    <row r="54" spans="12:12" ht="12" x14ac:dyDescent="0.2">
      <c r="L54" s="68"/>
    </row>
    <row r="55" spans="12:12" ht="12" x14ac:dyDescent="0.2">
      <c r="L55" s="68"/>
    </row>
    <row r="56" spans="12:12" ht="12" x14ac:dyDescent="0.2">
      <c r="L56" s="68"/>
    </row>
    <row r="57" spans="12:12" ht="12" x14ac:dyDescent="0.2">
      <c r="L57" s="68"/>
    </row>
    <row r="58" spans="12:12" ht="12" x14ac:dyDescent="0.2">
      <c r="L58" s="68"/>
    </row>
    <row r="59" spans="12:12" ht="12" x14ac:dyDescent="0.2">
      <c r="L59" s="68"/>
    </row>
    <row r="60" spans="12:12" ht="12" x14ac:dyDescent="0.2">
      <c r="L60" s="68"/>
    </row>
    <row r="61" spans="12:12" ht="12" x14ac:dyDescent="0.2">
      <c r="L61" s="68"/>
    </row>
    <row r="62" spans="12:12" ht="12" x14ac:dyDescent="0.2">
      <c r="L62" s="68"/>
    </row>
    <row r="63" spans="12:12" ht="12" x14ac:dyDescent="0.2">
      <c r="L63" s="68"/>
    </row>
    <row r="64" spans="12:12" ht="12" x14ac:dyDescent="0.2">
      <c r="L64" s="68"/>
    </row>
    <row r="65" spans="12:12" ht="12" x14ac:dyDescent="0.2">
      <c r="L65" s="68"/>
    </row>
    <row r="66" spans="12:12" ht="12" x14ac:dyDescent="0.2">
      <c r="L66" s="68"/>
    </row>
    <row r="67" spans="12:12" ht="12" x14ac:dyDescent="0.2">
      <c r="L67" s="68"/>
    </row>
    <row r="68" spans="12:12" ht="12" x14ac:dyDescent="0.2">
      <c r="L68" s="68"/>
    </row>
    <row r="69" spans="12:12" ht="12" x14ac:dyDescent="0.2">
      <c r="L69" s="68"/>
    </row>
    <row r="70" spans="12:12" ht="12" x14ac:dyDescent="0.2">
      <c r="L70" s="68"/>
    </row>
    <row r="71" spans="12:12" ht="12" x14ac:dyDescent="0.2">
      <c r="L71" s="68"/>
    </row>
    <row r="72" spans="12:12" ht="12" x14ac:dyDescent="0.2">
      <c r="L72" s="68"/>
    </row>
    <row r="73" spans="12:12" ht="12" x14ac:dyDescent="0.2">
      <c r="L73" s="68"/>
    </row>
    <row r="74" spans="12:12" ht="12" x14ac:dyDescent="0.2">
      <c r="L74" s="68"/>
    </row>
    <row r="75" spans="12:12" ht="12" x14ac:dyDescent="0.2">
      <c r="L75" s="68"/>
    </row>
    <row r="76" spans="12:12" ht="12" x14ac:dyDescent="0.2">
      <c r="L76" s="68"/>
    </row>
    <row r="77" spans="12:12" ht="12" x14ac:dyDescent="0.2">
      <c r="L77" s="68"/>
    </row>
    <row r="78" spans="12:12" ht="12" x14ac:dyDescent="0.2">
      <c r="L78" s="68"/>
    </row>
    <row r="79" spans="12:12" ht="12" x14ac:dyDescent="0.2">
      <c r="L79" s="68"/>
    </row>
    <row r="80" spans="12:12" ht="12" x14ac:dyDescent="0.2">
      <c r="L80" s="68"/>
    </row>
    <row r="81" spans="12:12" ht="12" x14ac:dyDescent="0.2">
      <c r="L81" s="68"/>
    </row>
    <row r="82" spans="12:12" ht="12" x14ac:dyDescent="0.2">
      <c r="L82" s="68"/>
    </row>
    <row r="83" spans="12:12" ht="12" x14ac:dyDescent="0.2">
      <c r="L83" s="68"/>
    </row>
    <row r="84" spans="12:12" ht="12" x14ac:dyDescent="0.2">
      <c r="L84" s="68"/>
    </row>
    <row r="85" spans="12:12" ht="12" x14ac:dyDescent="0.2">
      <c r="L85" s="68"/>
    </row>
    <row r="86" spans="12:12" ht="12" x14ac:dyDescent="0.2">
      <c r="L86" s="68"/>
    </row>
    <row r="87" spans="12:12" ht="12" x14ac:dyDescent="0.2">
      <c r="L87" s="68"/>
    </row>
    <row r="88" spans="12:12" ht="12" x14ac:dyDescent="0.2">
      <c r="L88" s="68"/>
    </row>
    <row r="89" spans="12:12" ht="12" x14ac:dyDescent="0.2">
      <c r="L89" s="68"/>
    </row>
    <row r="90" spans="12:12" ht="12" x14ac:dyDescent="0.2">
      <c r="L90" s="68"/>
    </row>
    <row r="91" spans="12:12" ht="12" x14ac:dyDescent="0.2">
      <c r="L91" s="68"/>
    </row>
    <row r="92" spans="12:12" ht="12" x14ac:dyDescent="0.2">
      <c r="L92" s="68"/>
    </row>
    <row r="93" spans="12:12" ht="12" x14ac:dyDescent="0.2">
      <c r="L93" s="68"/>
    </row>
    <row r="94" spans="12:12" ht="12" x14ac:dyDescent="0.2">
      <c r="L94" s="68"/>
    </row>
    <row r="95" spans="12:12" ht="12" x14ac:dyDescent="0.2">
      <c r="L95" s="68"/>
    </row>
    <row r="96" spans="12:12" ht="12" x14ac:dyDescent="0.2">
      <c r="L96" s="68"/>
    </row>
  </sheetData>
  <mergeCells count="8">
    <mergeCell ref="A37:F37"/>
    <mergeCell ref="B20:B34"/>
    <mergeCell ref="B35:B36"/>
    <mergeCell ref="A12:A36"/>
    <mergeCell ref="A1:B3"/>
    <mergeCell ref="C1:L1"/>
    <mergeCell ref="D5:E5"/>
    <mergeCell ref="B12:B18"/>
  </mergeCells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zoomScaleNormal="100" workbookViewId="0">
      <selection activeCell="B23" sqref="B23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0" customWidth="1"/>
    <col min="13" max="13" width="15.42578125" style="2" customWidth="1"/>
    <col min="14" max="16384" width="7.5703125" style="2"/>
  </cols>
  <sheetData>
    <row r="1" spans="1:13" ht="33.75" customHeight="1" x14ac:dyDescent="0.2">
      <c r="A1" s="293"/>
      <c r="B1" s="293"/>
      <c r="C1" s="310" t="s">
        <v>19</v>
      </c>
      <c r="D1" s="310"/>
      <c r="E1" s="310"/>
      <c r="F1" s="310"/>
      <c r="G1" s="310"/>
      <c r="H1" s="310"/>
      <c r="I1" s="310"/>
      <c r="J1" s="310"/>
      <c r="K1" s="310"/>
    </row>
    <row r="2" spans="1:13" ht="12.75" customHeight="1" x14ac:dyDescent="0.2">
      <c r="A2" s="293"/>
      <c r="B2" s="293"/>
      <c r="C2" s="3"/>
      <c r="D2" s="3"/>
      <c r="E2" s="3"/>
      <c r="H2" s="3"/>
    </row>
    <row r="3" spans="1:13" ht="20.25" customHeight="1" x14ac:dyDescent="0.2">
      <c r="A3" s="293"/>
      <c r="B3" s="293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68</v>
      </c>
      <c r="E5" s="42" t="s">
        <v>20</v>
      </c>
      <c r="F5" s="43">
        <v>2012</v>
      </c>
      <c r="H5" s="33">
        <v>2011</v>
      </c>
    </row>
    <row r="6" spans="1:13" customFormat="1" ht="12.75" customHeight="1" thickTop="1" x14ac:dyDescent="0.2"/>
    <row r="7" spans="1:13" ht="12.75" customHeight="1" x14ac:dyDescent="0.2">
      <c r="C7" s="3"/>
      <c r="D7" s="32"/>
      <c r="E7" s="32"/>
      <c r="G7" s="3"/>
      <c r="H7" s="32"/>
    </row>
    <row r="8" spans="1:13" ht="12.75" customHeight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310"/>
      <c r="D10" s="310"/>
      <c r="E10" s="310"/>
      <c r="F10" s="310"/>
      <c r="G10" s="310"/>
      <c r="H10" s="310"/>
      <c r="I10" s="310"/>
      <c r="J10" s="310"/>
      <c r="K10" s="310"/>
      <c r="L10" s="310"/>
      <c r="M10" s="310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52" t="s">
        <v>38</v>
      </c>
      <c r="B12" s="62" t="s">
        <v>28</v>
      </c>
      <c r="C12" s="56" t="s">
        <v>5</v>
      </c>
      <c r="D12" s="56" t="s">
        <v>42</v>
      </c>
      <c r="E12" s="56" t="s">
        <v>3</v>
      </c>
      <c r="F12" s="59" t="s">
        <v>47</v>
      </c>
      <c r="G12" s="57" t="s">
        <v>22</v>
      </c>
      <c r="H12" s="56" t="s">
        <v>23</v>
      </c>
      <c r="I12" s="56" t="s">
        <v>26</v>
      </c>
      <c r="J12" s="57" t="s">
        <v>41</v>
      </c>
      <c r="K12" s="58" t="s">
        <v>27</v>
      </c>
      <c r="L12" s="61" t="s">
        <v>39</v>
      </c>
      <c r="M12" s="60" t="s">
        <v>40</v>
      </c>
    </row>
    <row r="13" spans="1:13" ht="57.75" thickTop="1" thickBot="1" x14ac:dyDescent="0.25">
      <c r="A13" s="149" t="s">
        <v>10</v>
      </c>
      <c r="B13" s="149" t="s">
        <v>44</v>
      </c>
      <c r="C13" s="44" t="s">
        <v>57</v>
      </c>
      <c r="D13" s="45" t="s">
        <v>56</v>
      </c>
      <c r="E13" s="46" t="s">
        <v>46</v>
      </c>
      <c r="F13" s="55" t="s">
        <v>24</v>
      </c>
      <c r="G13" s="48"/>
      <c r="H13" s="48">
        <v>-5</v>
      </c>
      <c r="I13" s="47">
        <f>G13-H13</f>
        <v>5</v>
      </c>
      <c r="J13" s="49">
        <v>3</v>
      </c>
      <c r="K13" s="106">
        <f>H13+J13</f>
        <v>-2</v>
      </c>
      <c r="L13" s="54">
        <v>7</v>
      </c>
      <c r="M13" s="53"/>
    </row>
    <row r="14" spans="1:13" ht="19.5" thickTop="1" thickBot="1" x14ac:dyDescent="0.25">
      <c r="A14" s="363" t="s">
        <v>0</v>
      </c>
      <c r="B14" s="364"/>
      <c r="C14" s="364"/>
      <c r="D14" s="364"/>
      <c r="E14" s="364"/>
      <c r="F14" s="364"/>
      <c r="G14" s="50" t="e">
        <f>SUM(#REF!)</f>
        <v>#REF!</v>
      </c>
      <c r="H14" s="50"/>
      <c r="I14" s="50"/>
      <c r="J14" s="50"/>
      <c r="K14" s="50"/>
      <c r="L14" s="63">
        <f>SUM(L13)</f>
        <v>7</v>
      </c>
      <c r="M14" s="51"/>
    </row>
    <row r="15" spans="1:13" ht="15.75" thickTop="1" x14ac:dyDescent="0.2">
      <c r="F15"/>
      <c r="G15"/>
      <c r="H15"/>
      <c r="I15"/>
      <c r="J15"/>
      <c r="K15"/>
      <c r="L15" s="41"/>
      <c r="M15"/>
    </row>
    <row r="16" spans="1:13" ht="45.75" customHeight="1" x14ac:dyDescent="0.2"/>
    <row r="17" spans="14:32" ht="24.75" customHeight="1" x14ac:dyDescent="0.2"/>
    <row r="18" spans="14:32" x14ac:dyDescent="0.2"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</sheetData>
  <mergeCells count="4">
    <mergeCell ref="A14:F14"/>
    <mergeCell ref="C10:M10"/>
    <mergeCell ref="A1:B3"/>
    <mergeCell ref="C1:K1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zoomScaleNormal="100" workbookViewId="0">
      <selection activeCell="A20" sqref="A20"/>
    </sheetView>
  </sheetViews>
  <sheetFormatPr baseColWidth="10" defaultColWidth="7.5703125" defaultRowHeight="15" x14ac:dyDescent="0.2"/>
  <cols>
    <col min="1" max="1" width="7.5703125" style="68"/>
    <col min="2" max="2" width="24.42578125" style="68" customWidth="1"/>
    <col min="3" max="3" width="12.85546875" style="68" bestFit="1" customWidth="1"/>
    <col min="4" max="4" width="26.28515625" style="68" customWidth="1"/>
    <col min="5" max="5" width="28.7109375" style="68" customWidth="1"/>
    <col min="6" max="6" width="10.5703125" style="68" customWidth="1"/>
    <col min="7" max="7" width="13.7109375" style="68" hidden="1" customWidth="1"/>
    <col min="8" max="8" width="15.28515625" style="68" hidden="1" customWidth="1"/>
    <col min="9" max="9" width="8.85546875" style="68" hidden="1" customWidth="1"/>
    <col min="10" max="10" width="12.42578125" style="68" hidden="1" customWidth="1"/>
    <col min="11" max="11" width="7.28515625" style="68" hidden="1" customWidth="1"/>
    <col min="12" max="12" width="12.42578125" style="91" customWidth="1"/>
    <col min="13" max="13" width="15.42578125" style="68" customWidth="1"/>
    <col min="14" max="14" width="7.5703125" style="68"/>
    <col min="15" max="15" width="10" style="68" bestFit="1" customWidth="1"/>
    <col min="16" max="16384" width="7.5703125" style="68"/>
  </cols>
  <sheetData>
    <row r="1" spans="1:13" ht="33.75" customHeight="1" x14ac:dyDescent="0.2">
      <c r="A1" s="345"/>
      <c r="B1" s="345"/>
      <c r="C1" s="336" t="s">
        <v>19</v>
      </c>
      <c r="D1" s="336"/>
      <c r="E1" s="336"/>
      <c r="F1" s="336"/>
      <c r="G1" s="336"/>
      <c r="H1" s="336"/>
      <c r="I1" s="336"/>
      <c r="J1" s="336"/>
      <c r="K1" s="336"/>
      <c r="L1" s="336"/>
    </row>
    <row r="2" spans="1:13" ht="12.75" customHeight="1" x14ac:dyDescent="0.2">
      <c r="A2" s="345"/>
      <c r="B2" s="345"/>
      <c r="C2" s="69"/>
      <c r="D2" s="69"/>
      <c r="E2" s="69"/>
      <c r="H2" s="69"/>
    </row>
    <row r="3" spans="1:13" ht="20.25" customHeight="1" x14ac:dyDescent="0.2">
      <c r="A3" s="345"/>
      <c r="B3" s="345"/>
    </row>
    <row r="4" spans="1:13" ht="20.25" customHeight="1" x14ac:dyDescent="0.2">
      <c r="A4" s="67"/>
      <c r="B4" s="67"/>
    </row>
    <row r="5" spans="1:13" ht="12.75" customHeight="1" thickBot="1" x14ac:dyDescent="0.25">
      <c r="C5" s="69" t="s">
        <v>2</v>
      </c>
      <c r="D5" s="299" t="s">
        <v>75</v>
      </c>
      <c r="E5" s="299"/>
      <c r="G5" s="76"/>
      <c r="H5" s="71"/>
    </row>
    <row r="6" spans="1:13" ht="12.75" customHeight="1" thickTop="1" x14ac:dyDescent="0.2">
      <c r="C6" s="69"/>
      <c r="D6" s="71"/>
      <c r="E6" s="71"/>
      <c r="G6" s="69"/>
      <c r="H6" s="71"/>
    </row>
    <row r="7" spans="1:13" ht="12.75" customHeight="1" thickBot="1" x14ac:dyDescent="0.25">
      <c r="C7" s="69" t="s">
        <v>20</v>
      </c>
      <c r="D7" s="89">
        <v>2012</v>
      </c>
      <c r="E7" s="71"/>
      <c r="G7" s="69"/>
      <c r="H7" s="71"/>
    </row>
    <row r="8" spans="1:13" ht="12.75" customHeight="1" thickTop="1" x14ac:dyDescent="0.2">
      <c r="C8" s="69"/>
      <c r="D8" s="107"/>
      <c r="E8" s="71"/>
      <c r="G8" s="69"/>
      <c r="H8" s="71"/>
    </row>
    <row r="9" spans="1:13" ht="12.75" customHeight="1" x14ac:dyDescent="0.2"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</row>
    <row r="10" spans="1:13" ht="12.75" customHeight="1" thickBot="1" x14ac:dyDescent="0.25">
      <c r="A10" s="69"/>
      <c r="C10" s="69"/>
      <c r="D10" s="69"/>
      <c r="E10" s="69"/>
      <c r="H10" s="69"/>
    </row>
    <row r="11" spans="1:13" s="76" customFormat="1" ht="36.75" customHeight="1" thickTop="1" thickBot="1" x14ac:dyDescent="0.25">
      <c r="A11" s="108" t="s">
        <v>38</v>
      </c>
      <c r="B11" s="109" t="s">
        <v>28</v>
      </c>
      <c r="C11" s="93" t="s">
        <v>5</v>
      </c>
      <c r="D11" s="93" t="s">
        <v>42</v>
      </c>
      <c r="E11" s="93" t="s">
        <v>3</v>
      </c>
      <c r="F11" s="94" t="s">
        <v>47</v>
      </c>
      <c r="G11" s="95" t="s">
        <v>22</v>
      </c>
      <c r="H11" s="93" t="s">
        <v>23</v>
      </c>
      <c r="I11" s="93" t="s">
        <v>26</v>
      </c>
      <c r="J11" s="95" t="s">
        <v>41</v>
      </c>
      <c r="K11" s="96" t="s">
        <v>27</v>
      </c>
      <c r="L11" s="97" t="s">
        <v>39</v>
      </c>
      <c r="M11" s="98" t="s">
        <v>52</v>
      </c>
    </row>
    <row r="12" spans="1:13" ht="23.25" customHeight="1" thickTop="1" x14ac:dyDescent="0.2">
      <c r="A12" s="365" t="s">
        <v>10</v>
      </c>
      <c r="B12" s="360" t="s">
        <v>58</v>
      </c>
      <c r="C12" s="110" t="s">
        <v>59</v>
      </c>
      <c r="D12" s="111" t="s">
        <v>66</v>
      </c>
      <c r="E12" s="112" t="s">
        <v>60</v>
      </c>
      <c r="F12" s="113" t="s">
        <v>24</v>
      </c>
      <c r="G12" s="114">
        <v>360</v>
      </c>
      <c r="H12" s="114">
        <v>340</v>
      </c>
      <c r="I12" s="114">
        <f>G12-H12</f>
        <v>20</v>
      </c>
      <c r="J12" s="115">
        <v>36</v>
      </c>
      <c r="K12" s="116">
        <v>332</v>
      </c>
      <c r="L12" s="117">
        <v>2000</v>
      </c>
      <c r="M12" s="118"/>
    </row>
    <row r="13" spans="1:13" ht="23.25" thickBot="1" x14ac:dyDescent="0.25">
      <c r="A13" s="366"/>
      <c r="B13" s="362"/>
      <c r="C13" s="119" t="s">
        <v>61</v>
      </c>
      <c r="D13" s="120" t="s">
        <v>62</v>
      </c>
      <c r="E13" s="121" t="s">
        <v>63</v>
      </c>
      <c r="F13" s="122" t="s">
        <v>24</v>
      </c>
      <c r="G13" s="123"/>
      <c r="H13" s="123"/>
      <c r="I13" s="123"/>
      <c r="J13" s="124"/>
      <c r="K13" s="125"/>
      <c r="L13" s="126">
        <v>500</v>
      </c>
      <c r="M13" s="127"/>
    </row>
    <row r="14" spans="1:13" ht="35.25" thickTop="1" thickBot="1" x14ac:dyDescent="0.25">
      <c r="A14" s="366"/>
      <c r="B14" s="99" t="s">
        <v>64</v>
      </c>
      <c r="C14" s="129" t="s">
        <v>53</v>
      </c>
      <c r="D14" s="130" t="s">
        <v>65</v>
      </c>
      <c r="E14" s="131" t="s">
        <v>54</v>
      </c>
      <c r="F14" s="132" t="s">
        <v>24</v>
      </c>
      <c r="G14" s="133"/>
      <c r="H14" s="133"/>
      <c r="I14" s="133"/>
      <c r="J14" s="134"/>
      <c r="K14" s="135"/>
      <c r="L14" s="136">
        <v>500</v>
      </c>
      <c r="M14" s="137"/>
    </row>
    <row r="15" spans="1:13" ht="38.25" customHeight="1" thickTop="1" thickBot="1" x14ac:dyDescent="0.25">
      <c r="A15" s="366"/>
      <c r="B15" s="360" t="s">
        <v>70</v>
      </c>
      <c r="C15" s="138" t="s">
        <v>69</v>
      </c>
      <c r="D15" s="139" t="s">
        <v>71</v>
      </c>
      <c r="E15" s="140" t="s">
        <v>73</v>
      </c>
      <c r="F15" s="141" t="s">
        <v>24</v>
      </c>
      <c r="G15" s="142"/>
      <c r="H15" s="142"/>
      <c r="I15" s="142"/>
      <c r="J15" s="143"/>
      <c r="K15" s="144"/>
      <c r="L15" s="145">
        <v>20</v>
      </c>
      <c r="M15" s="146"/>
    </row>
    <row r="16" spans="1:13" ht="38.25" customHeight="1" thickTop="1" thickBot="1" x14ac:dyDescent="0.25">
      <c r="A16" s="366"/>
      <c r="B16" s="362"/>
      <c r="C16" s="138" t="s">
        <v>69</v>
      </c>
      <c r="D16" s="139" t="s">
        <v>72</v>
      </c>
      <c r="E16" s="140" t="s">
        <v>74</v>
      </c>
      <c r="F16" s="141" t="s">
        <v>24</v>
      </c>
      <c r="G16" s="142"/>
      <c r="H16" s="142"/>
      <c r="I16" s="142"/>
      <c r="J16" s="143"/>
      <c r="K16" s="144"/>
      <c r="L16" s="145">
        <v>5</v>
      </c>
      <c r="M16" s="146"/>
    </row>
    <row r="17" spans="1:32" ht="38.25" customHeight="1" thickTop="1" thickBot="1" x14ac:dyDescent="0.25">
      <c r="A17" s="367"/>
      <c r="B17" s="242" t="s">
        <v>170</v>
      </c>
      <c r="C17" s="138" t="s">
        <v>169</v>
      </c>
      <c r="D17" s="150" t="s">
        <v>167</v>
      </c>
      <c r="E17" s="140" t="s">
        <v>171</v>
      </c>
      <c r="F17" s="141" t="s">
        <v>24</v>
      </c>
      <c r="G17" s="142"/>
      <c r="H17" s="142"/>
      <c r="I17" s="142"/>
      <c r="J17" s="143"/>
      <c r="K17" s="144"/>
      <c r="L17" s="145">
        <v>300</v>
      </c>
      <c r="M17" s="146"/>
    </row>
    <row r="18" spans="1:32" ht="24" customHeight="1" thickTop="1" thickBot="1" x14ac:dyDescent="0.25">
      <c r="A18" s="357" t="s">
        <v>0</v>
      </c>
      <c r="B18" s="358"/>
      <c r="C18" s="358"/>
      <c r="D18" s="358"/>
      <c r="E18" s="358"/>
      <c r="F18" s="359"/>
      <c r="G18" s="100">
        <f>SUM(G12:G14)</f>
        <v>360</v>
      </c>
      <c r="H18" s="100"/>
      <c r="I18" s="100"/>
      <c r="J18" s="100"/>
      <c r="K18" s="100"/>
      <c r="L18" s="128">
        <f>SUM(L12:L17)</f>
        <v>3325</v>
      </c>
      <c r="M18" s="101"/>
    </row>
    <row r="19" spans="1:32" ht="15.75" thickTop="1" x14ac:dyDescent="0.2">
      <c r="F19" s="92"/>
      <c r="G19" s="92"/>
      <c r="H19" s="92"/>
      <c r="I19" s="92"/>
      <c r="J19" s="92"/>
      <c r="K19" s="92"/>
      <c r="L19" s="10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</row>
  </sheetData>
  <mergeCells count="7">
    <mergeCell ref="A18:F18"/>
    <mergeCell ref="A1:B3"/>
    <mergeCell ref="C1:L1"/>
    <mergeCell ref="D5:E5"/>
    <mergeCell ref="B12:B13"/>
    <mergeCell ref="B15:B16"/>
    <mergeCell ref="A12:A17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2</vt:i4>
      </vt:variant>
    </vt:vector>
  </HeadingPairs>
  <TitlesOfParts>
    <vt:vector size="12" baseType="lpstr">
      <vt:lpstr>CONSOLIDADO</vt:lpstr>
      <vt:lpstr>MANTENIMIENTO Y REPARACIÓN</vt:lpstr>
      <vt:lpstr>SERVICIOS ÁEREOS</vt:lpstr>
      <vt:lpstr>SERVICIO PERSONALES</vt:lpstr>
      <vt:lpstr>SERVICIOS DE AUDITORIA</vt:lpstr>
      <vt:lpstr>SERVICIOS DE CAPACITACIÓN</vt:lpstr>
      <vt:lpstr>SUMINISTROS DE OFICINA</vt:lpstr>
      <vt:lpstr>APARATOS Y ACCESORIOS OFICINA</vt:lpstr>
      <vt:lpstr>ELEMENTOS INSTITUCIONALES</vt:lpstr>
      <vt:lpstr>Hoja2</vt:lpstr>
      <vt:lpstr>'ELEMENTOS INSTITUCIONALES'!Títulos_a_imprimir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2011-08-23T15:43:12Z</cp:lastPrinted>
  <dcterms:created xsi:type="dcterms:W3CDTF">2006-02-23T15:23:00Z</dcterms:created>
  <dcterms:modified xsi:type="dcterms:W3CDTF">2012-08-06T13:34:59Z</dcterms:modified>
</cp:coreProperties>
</file>